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F6FB" lockStructure="1"/>
  <bookViews>
    <workbookView xWindow="630" yWindow="-165" windowWidth="30630" windowHeight="14895"/>
  </bookViews>
  <sheets>
    <sheet name="DOEE Payment Calculator" sheetId="1" r:id="rId1"/>
    <sheet name="Calculation Using Seller Price" sheetId="2" r:id="rId2"/>
    <sheet name="Calculation Using Buyer Price" sheetId="4" r:id="rId3"/>
  </sheets>
  <definedNames>
    <definedName name="Activity" localSheetId="2">'DOEE Payment Calculator'!#REF!</definedName>
    <definedName name="Activity">'DOEE Payment Calculator'!#REF!</definedName>
  </definedNames>
  <calcPr calcId="145621"/>
</workbook>
</file>

<file path=xl/calcChain.xml><?xml version="1.0" encoding="utf-8"?>
<calcChain xmlns="http://schemas.openxmlformats.org/spreadsheetml/2006/main">
  <c r="E22" i="1" l="1"/>
  <c r="I22" i="1"/>
  <c r="B5" i="2" l="1"/>
  <c r="I12" i="1"/>
  <c r="P30" i="1" l="1"/>
  <c r="P29" i="1" s="1"/>
  <c r="P28" i="1" s="1"/>
  <c r="P27" i="1" s="1"/>
  <c r="P26" i="1" s="1"/>
  <c r="P25" i="1" s="1"/>
  <c r="P24" i="1" s="1"/>
  <c r="P23" i="1" s="1"/>
  <c r="P22" i="1" s="1"/>
  <c r="P21" i="1" s="1"/>
  <c r="P20" i="1" s="1"/>
  <c r="P19" i="1" s="1"/>
  <c r="P18" i="1" s="1"/>
  <c r="P17" i="1" s="1"/>
  <c r="P16" i="1" s="1"/>
  <c r="P15" i="1" s="1"/>
  <c r="P14" i="1" s="1"/>
  <c r="P13" i="1" s="1"/>
  <c r="P12" i="1" s="1"/>
  <c r="P11" i="1" s="1"/>
  <c r="P10" i="1" s="1"/>
  <c r="C5" i="2"/>
  <c r="I23" i="1"/>
  <c r="I25" i="1" s="1"/>
  <c r="C3" i="2"/>
  <c r="B5" i="4" l="1"/>
  <c r="C3" i="4"/>
  <c r="F1" i="4"/>
  <c r="E1" i="4"/>
  <c r="F1" i="2"/>
  <c r="H1" i="2" s="1"/>
  <c r="J1" i="2" s="1"/>
  <c r="L1" i="2" s="1"/>
  <c r="N1" i="2" s="1"/>
  <c r="P1" i="2" s="1"/>
  <c r="R1" i="2" s="1"/>
  <c r="T1" i="2" s="1"/>
  <c r="V1" i="2" s="1"/>
  <c r="X1" i="2" s="1"/>
  <c r="Z1" i="2" s="1"/>
  <c r="AB1" i="2" s="1"/>
  <c r="AD1" i="2" s="1"/>
  <c r="AF1" i="2" s="1"/>
  <c r="AH1" i="2" s="1"/>
  <c r="AJ1" i="2" s="1"/>
  <c r="AL1" i="2" s="1"/>
  <c r="AN1" i="2" s="1"/>
  <c r="AP1" i="2" s="1"/>
  <c r="E1" i="2"/>
  <c r="AQ5" i="4" l="1"/>
  <c r="AO5" i="4"/>
  <c r="AP5" i="4" s="1"/>
  <c r="AM5" i="4"/>
  <c r="AK5" i="4"/>
  <c r="AI5" i="4"/>
  <c r="AG5" i="4"/>
  <c r="AH5" i="4" s="1"/>
  <c r="AE5" i="4"/>
  <c r="AF5" i="4" s="1"/>
  <c r="AC5" i="4"/>
  <c r="AA5" i="4"/>
  <c r="W5" i="4"/>
  <c r="S5" i="4"/>
  <c r="T5" i="4" s="1"/>
  <c r="Q5" i="4"/>
  <c r="Y5" i="4"/>
  <c r="O5" i="4"/>
  <c r="P5" i="4" s="1"/>
  <c r="U5" i="4"/>
  <c r="V5" i="4" s="1"/>
  <c r="G5" i="4"/>
  <c r="M5" i="4"/>
  <c r="E5" i="4"/>
  <c r="F5" i="4" s="1"/>
  <c r="K5" i="4"/>
  <c r="L5" i="4" s="1"/>
  <c r="C5" i="4"/>
  <c r="I5" i="4"/>
  <c r="E5" i="2"/>
  <c r="F5" i="2" s="1"/>
  <c r="E3" i="2"/>
  <c r="D5" i="2"/>
  <c r="AL5" i="4"/>
  <c r="AN5" i="4"/>
  <c r="AD5" i="4"/>
  <c r="AJ5" i="4"/>
  <c r="X5" i="4"/>
  <c r="AB5" i="4"/>
  <c r="Z5" i="4"/>
  <c r="H5" i="4"/>
  <c r="R5" i="4"/>
  <c r="N5" i="4"/>
  <c r="J5" i="4"/>
  <c r="B6" i="4"/>
  <c r="AR5" i="4"/>
  <c r="D5" i="4"/>
  <c r="E3" i="4"/>
  <c r="G1" i="4"/>
  <c r="H1" i="4"/>
  <c r="G1" i="2"/>
  <c r="B6" i="2"/>
  <c r="E6" i="2" l="1"/>
  <c r="AO6" i="4"/>
  <c r="AM6" i="4"/>
  <c r="AN6" i="4" s="1"/>
  <c r="AK6" i="4"/>
  <c r="AQ6" i="4"/>
  <c r="AG6" i="4"/>
  <c r="AH6" i="4" s="1"/>
  <c r="AC6" i="4"/>
  <c r="AI6" i="4"/>
  <c r="AA6" i="4"/>
  <c r="Y6" i="4"/>
  <c r="AE6" i="4"/>
  <c r="AF6" i="4" s="1"/>
  <c r="U6" i="4"/>
  <c r="O6" i="4"/>
  <c r="W6" i="4"/>
  <c r="S6" i="4"/>
  <c r="T6" i="4" s="1"/>
  <c r="Q6" i="4"/>
  <c r="M6" i="4"/>
  <c r="K6" i="4"/>
  <c r="C6" i="4"/>
  <c r="D6" i="4" s="1"/>
  <c r="I6" i="4"/>
  <c r="E6" i="4"/>
  <c r="G6" i="4"/>
  <c r="C6" i="2"/>
  <c r="D6" i="2" s="1"/>
  <c r="G6" i="2"/>
  <c r="H6" i="2" s="1"/>
  <c r="G5" i="2"/>
  <c r="H5" i="2" s="1"/>
  <c r="G3" i="2"/>
  <c r="AP6" i="4"/>
  <c r="AL6" i="4"/>
  <c r="AJ6" i="4"/>
  <c r="AD6" i="4"/>
  <c r="AB6" i="4"/>
  <c r="Z6" i="4"/>
  <c r="X6" i="4"/>
  <c r="N6" i="4"/>
  <c r="R6" i="4"/>
  <c r="J6" i="4"/>
  <c r="P6" i="4"/>
  <c r="V6" i="4"/>
  <c r="L6" i="4"/>
  <c r="H6" i="4"/>
  <c r="F6" i="2"/>
  <c r="B7" i="4"/>
  <c r="AR6" i="4"/>
  <c r="F6" i="4"/>
  <c r="I1" i="4"/>
  <c r="G3" i="4"/>
  <c r="J1" i="4"/>
  <c r="B7" i="2"/>
  <c r="I1" i="2"/>
  <c r="C7" i="2" l="1"/>
  <c r="E7" i="2"/>
  <c r="G7" i="2"/>
  <c r="H7" i="2" s="1"/>
  <c r="AM7" i="4"/>
  <c r="AN7" i="4" s="1"/>
  <c r="AK7" i="4"/>
  <c r="AQ7" i="4"/>
  <c r="AR7" i="4" s="1"/>
  <c r="AO7" i="4"/>
  <c r="AE7" i="4"/>
  <c r="AF7" i="4" s="1"/>
  <c r="AI7" i="4"/>
  <c r="AG7" i="4"/>
  <c r="AC7" i="4"/>
  <c r="Y7" i="4"/>
  <c r="W7" i="4"/>
  <c r="X7" i="4" s="1"/>
  <c r="AA7" i="4"/>
  <c r="S7" i="4"/>
  <c r="U7" i="4"/>
  <c r="V7" i="4" s="1"/>
  <c r="Q7" i="4"/>
  <c r="R7" i="4" s="1"/>
  <c r="K7" i="4"/>
  <c r="L7" i="4" s="1"/>
  <c r="I7" i="4"/>
  <c r="G7" i="4"/>
  <c r="H7" i="4" s="1"/>
  <c r="C7" i="4"/>
  <c r="D7" i="4" s="1"/>
  <c r="E7" i="4"/>
  <c r="F7" i="4" s="1"/>
  <c r="O7" i="4"/>
  <c r="P7" i="4" s="1"/>
  <c r="M7" i="4"/>
  <c r="N7" i="4" s="1"/>
  <c r="I6" i="2"/>
  <c r="J6" i="2" s="1"/>
  <c r="I5" i="2"/>
  <c r="J5" i="2" s="1"/>
  <c r="I7" i="2"/>
  <c r="J7" i="2" s="1"/>
  <c r="I3" i="2"/>
  <c r="D7" i="2"/>
  <c r="F7" i="2"/>
  <c r="AL7" i="4"/>
  <c r="AP7" i="4"/>
  <c r="AJ7" i="4"/>
  <c r="AH7" i="4"/>
  <c r="AD7" i="4"/>
  <c r="Z7" i="4"/>
  <c r="AB7" i="4"/>
  <c r="T7" i="4"/>
  <c r="J7" i="4"/>
  <c r="B8" i="4"/>
  <c r="K1" i="4"/>
  <c r="L1" i="4"/>
  <c r="I3" i="4"/>
  <c r="B8" i="2"/>
  <c r="K1" i="2"/>
  <c r="E23" i="1"/>
  <c r="E25" i="1" s="1"/>
  <c r="I8" i="2" l="1"/>
  <c r="J8" i="2" s="1"/>
  <c r="C8" i="2"/>
  <c r="E8" i="2"/>
  <c r="G8" i="2"/>
  <c r="H8" i="2" s="1"/>
  <c r="AK8" i="4"/>
  <c r="AL8" i="4" s="1"/>
  <c r="AQ8" i="4"/>
  <c r="AR8" i="4" s="1"/>
  <c r="AO8" i="4"/>
  <c r="AM8" i="4"/>
  <c r="AI8" i="4"/>
  <c r="AJ8" i="4" s="1"/>
  <c r="AG8" i="4"/>
  <c r="AE8" i="4"/>
  <c r="AA8" i="4"/>
  <c r="AB8" i="4" s="1"/>
  <c r="AC8" i="4"/>
  <c r="Y8" i="4"/>
  <c r="Z8" i="4" s="1"/>
  <c r="W8" i="4"/>
  <c r="U8" i="4"/>
  <c r="V8" i="4" s="1"/>
  <c r="Q8" i="4"/>
  <c r="R8" i="4" s="1"/>
  <c r="S8" i="4"/>
  <c r="T8" i="4" s="1"/>
  <c r="O8" i="4"/>
  <c r="I8" i="4"/>
  <c r="G8" i="4"/>
  <c r="M8" i="4"/>
  <c r="N8" i="4" s="1"/>
  <c r="E8" i="4"/>
  <c r="K8" i="4"/>
  <c r="L8" i="4" s="1"/>
  <c r="C8" i="4"/>
  <c r="D8" i="4" s="1"/>
  <c r="K5" i="2"/>
  <c r="L5" i="2" s="1"/>
  <c r="K8" i="2"/>
  <c r="K7" i="2"/>
  <c r="L7" i="2" s="1"/>
  <c r="K6" i="2"/>
  <c r="L6" i="2" s="1"/>
  <c r="K3" i="2"/>
  <c r="L8" i="2"/>
  <c r="D8" i="2"/>
  <c r="F8" i="2"/>
  <c r="AN8" i="4"/>
  <c r="AP8" i="4"/>
  <c r="AH8" i="4"/>
  <c r="AF8" i="4"/>
  <c r="AD8" i="4"/>
  <c r="X8" i="4"/>
  <c r="P8" i="4"/>
  <c r="J8" i="4"/>
  <c r="H8" i="4"/>
  <c r="B9" i="4"/>
  <c r="F8" i="4"/>
  <c r="M1" i="4"/>
  <c r="N1" i="4"/>
  <c r="K3" i="4"/>
  <c r="M1" i="2"/>
  <c r="B9" i="2"/>
  <c r="AQ9" i="4" l="1"/>
  <c r="AO9" i="4"/>
  <c r="AP9" i="4" s="1"/>
  <c r="AM9" i="4"/>
  <c r="AK9" i="4"/>
  <c r="AL9" i="4" s="1"/>
  <c r="AI9" i="4"/>
  <c r="AG9" i="4"/>
  <c r="AE9" i="4"/>
  <c r="AC9" i="4"/>
  <c r="AD9" i="4" s="1"/>
  <c r="AA9" i="4"/>
  <c r="W9" i="4"/>
  <c r="X9" i="4" s="1"/>
  <c r="Y9" i="4"/>
  <c r="U9" i="4"/>
  <c r="Q9" i="4"/>
  <c r="S9" i="4"/>
  <c r="O9" i="4"/>
  <c r="G9" i="4"/>
  <c r="M9" i="4"/>
  <c r="E9" i="4"/>
  <c r="F9" i="4" s="1"/>
  <c r="K9" i="4"/>
  <c r="I9" i="4"/>
  <c r="C9" i="4"/>
  <c r="C9" i="2"/>
  <c r="E9" i="2"/>
  <c r="F9" i="2" s="1"/>
  <c r="G9" i="2"/>
  <c r="H9" i="2" s="1"/>
  <c r="I9" i="2"/>
  <c r="J9" i="2" s="1"/>
  <c r="K9" i="2"/>
  <c r="M6" i="2"/>
  <c r="N6" i="2" s="1"/>
  <c r="M8" i="2"/>
  <c r="N8" i="2" s="1"/>
  <c r="M7" i="2"/>
  <c r="N7" i="2" s="1"/>
  <c r="M9" i="2"/>
  <c r="N9" i="2" s="1"/>
  <c r="M5" i="2"/>
  <c r="N5" i="2" s="1"/>
  <c r="M3" i="2"/>
  <c r="AJ9" i="4"/>
  <c r="AN9" i="4"/>
  <c r="AH9" i="4"/>
  <c r="AB9" i="4"/>
  <c r="Z9" i="4"/>
  <c r="V9" i="4"/>
  <c r="AF9" i="4"/>
  <c r="P9" i="4"/>
  <c r="N9" i="4"/>
  <c r="H9" i="4"/>
  <c r="L9" i="4"/>
  <c r="T9" i="4"/>
  <c r="R9" i="4"/>
  <c r="J9" i="4"/>
  <c r="D9" i="4"/>
  <c r="AR9" i="4"/>
  <c r="B10" i="4"/>
  <c r="L9" i="2"/>
  <c r="D9" i="2"/>
  <c r="O1" i="4"/>
  <c r="P1" i="4"/>
  <c r="M3" i="4"/>
  <c r="B10" i="2"/>
  <c r="O1" i="2"/>
  <c r="C10" i="2" l="1"/>
  <c r="D10" i="2" s="1"/>
  <c r="E10" i="2"/>
  <c r="G10" i="2"/>
  <c r="I10" i="2"/>
  <c r="K10" i="2"/>
  <c r="L10" i="2" s="1"/>
  <c r="M10" i="2"/>
  <c r="AO10" i="4"/>
  <c r="AP10" i="4" s="1"/>
  <c r="AM10" i="4"/>
  <c r="AK10" i="4"/>
  <c r="AL10" i="4" s="1"/>
  <c r="AQ10" i="4"/>
  <c r="AG10" i="4"/>
  <c r="AC10" i="4"/>
  <c r="AI10" i="4"/>
  <c r="AA10" i="4"/>
  <c r="AB10" i="4" s="1"/>
  <c r="Y10" i="4"/>
  <c r="AE10" i="4"/>
  <c r="U10" i="4"/>
  <c r="V10" i="4" s="1"/>
  <c r="W10" i="4"/>
  <c r="X10" i="4" s="1"/>
  <c r="S10" i="4"/>
  <c r="T10" i="4" s="1"/>
  <c r="O10" i="4"/>
  <c r="Q10" i="4"/>
  <c r="M10" i="4"/>
  <c r="N10" i="4" s="1"/>
  <c r="E10" i="4"/>
  <c r="F10" i="4" s="1"/>
  <c r="K10" i="4"/>
  <c r="C10" i="4"/>
  <c r="I10" i="4"/>
  <c r="J10" i="4" s="1"/>
  <c r="G10" i="4"/>
  <c r="H10" i="4" s="1"/>
  <c r="O9" i="2"/>
  <c r="P9" i="2" s="1"/>
  <c r="O5" i="2"/>
  <c r="P5" i="2" s="1"/>
  <c r="O7" i="2"/>
  <c r="P7" i="2" s="1"/>
  <c r="O10" i="2"/>
  <c r="P10" i="2" s="1"/>
  <c r="O6" i="2"/>
  <c r="P6" i="2" s="1"/>
  <c r="O8" i="2"/>
  <c r="P8" i="2" s="1"/>
  <c r="O3" i="2"/>
  <c r="AN10" i="4"/>
  <c r="AJ10" i="4"/>
  <c r="AH10" i="4"/>
  <c r="AF10" i="4"/>
  <c r="AD10" i="4"/>
  <c r="Z10" i="4"/>
  <c r="L10" i="4"/>
  <c r="R10" i="4"/>
  <c r="P10" i="4"/>
  <c r="B11" i="4"/>
  <c r="D10" i="4"/>
  <c r="AR10" i="4"/>
  <c r="H10" i="2"/>
  <c r="N10" i="2"/>
  <c r="F10" i="2"/>
  <c r="J10" i="2"/>
  <c r="Q1" i="4"/>
  <c r="R1" i="4"/>
  <c r="O3" i="4"/>
  <c r="Q1" i="2"/>
  <c r="B11" i="2"/>
  <c r="O11" i="2" s="1"/>
  <c r="C11" i="2" l="1"/>
  <c r="D11" i="2" s="1"/>
  <c r="E11" i="2"/>
  <c r="F11" i="2" s="1"/>
  <c r="G11" i="2"/>
  <c r="I11" i="2"/>
  <c r="K11" i="2"/>
  <c r="M11" i="2"/>
  <c r="AM11" i="4"/>
  <c r="AK11" i="4"/>
  <c r="AQ11" i="4"/>
  <c r="AO11" i="4"/>
  <c r="AE11" i="4"/>
  <c r="AI11" i="4"/>
  <c r="AG11" i="4"/>
  <c r="Y11" i="4"/>
  <c r="Z11" i="4" s="1"/>
  <c r="W11" i="4"/>
  <c r="AC11" i="4"/>
  <c r="AA11" i="4"/>
  <c r="S11" i="4"/>
  <c r="T11" i="4" s="1"/>
  <c r="Q11" i="4"/>
  <c r="U11" i="4"/>
  <c r="K11" i="4"/>
  <c r="L11" i="4" s="1"/>
  <c r="I11" i="4"/>
  <c r="J11" i="4" s="1"/>
  <c r="O11" i="4"/>
  <c r="G11" i="4"/>
  <c r="C11" i="4"/>
  <c r="M11" i="4"/>
  <c r="N11" i="4" s="1"/>
  <c r="E11" i="4"/>
  <c r="Q8" i="2"/>
  <c r="R8" i="2" s="1"/>
  <c r="Q10" i="2"/>
  <c r="R10" i="2" s="1"/>
  <c r="Q6" i="2"/>
  <c r="R6" i="2" s="1"/>
  <c r="Q9" i="2"/>
  <c r="R9" i="2" s="1"/>
  <c r="Q5" i="2"/>
  <c r="R5" i="2" s="1"/>
  <c r="Q11" i="2"/>
  <c r="R11" i="2" s="1"/>
  <c r="Q7" i="2"/>
  <c r="R7" i="2" s="1"/>
  <c r="Q3" i="2"/>
  <c r="P11" i="2"/>
  <c r="H11" i="2"/>
  <c r="N11" i="2"/>
  <c r="J11" i="2"/>
  <c r="L11" i="2"/>
  <c r="AL11" i="4"/>
  <c r="AN11" i="4"/>
  <c r="AP11" i="4"/>
  <c r="AF11" i="4"/>
  <c r="AD11" i="4"/>
  <c r="AJ11" i="4"/>
  <c r="AH11" i="4"/>
  <c r="V11" i="4"/>
  <c r="X11" i="4"/>
  <c r="AB11" i="4"/>
  <c r="R11" i="4"/>
  <c r="P11" i="4"/>
  <c r="H11" i="4"/>
  <c r="D11" i="4"/>
  <c r="F11" i="4"/>
  <c r="B12" i="4"/>
  <c r="AR11" i="4"/>
  <c r="S1" i="4"/>
  <c r="T1" i="4"/>
  <c r="Q3" i="4"/>
  <c r="S1" i="2"/>
  <c r="B12" i="2"/>
  <c r="AK12" i="4" l="1"/>
  <c r="AQ12" i="4"/>
  <c r="AR12" i="4" s="1"/>
  <c r="AO12" i="4"/>
  <c r="AM12" i="4"/>
  <c r="AI12" i="4"/>
  <c r="AG12" i="4"/>
  <c r="AH12" i="4" s="1"/>
  <c r="AE12" i="4"/>
  <c r="AC12" i="4"/>
  <c r="AA12" i="4"/>
  <c r="Y12" i="4"/>
  <c r="Z12" i="4" s="1"/>
  <c r="Q12" i="4"/>
  <c r="U12" i="4"/>
  <c r="O12" i="4"/>
  <c r="W12" i="4"/>
  <c r="X12" i="4" s="1"/>
  <c r="S12" i="4"/>
  <c r="I12" i="4"/>
  <c r="G12" i="4"/>
  <c r="H12" i="4" s="1"/>
  <c r="M12" i="4"/>
  <c r="N12" i="4" s="1"/>
  <c r="E12" i="4"/>
  <c r="C12" i="4"/>
  <c r="K12" i="4"/>
  <c r="L12" i="4" s="1"/>
  <c r="C12" i="2"/>
  <c r="D12" i="2" s="1"/>
  <c r="E12" i="2"/>
  <c r="F12" i="2" s="1"/>
  <c r="G12" i="2"/>
  <c r="I12" i="2"/>
  <c r="J12" i="2" s="1"/>
  <c r="K12" i="2"/>
  <c r="L12" i="2" s="1"/>
  <c r="M12" i="2"/>
  <c r="O12" i="2"/>
  <c r="P12" i="2" s="1"/>
  <c r="Q12" i="2"/>
  <c r="R12" i="2" s="1"/>
  <c r="S11" i="2"/>
  <c r="T11" i="2" s="1"/>
  <c r="S7" i="2"/>
  <c r="T7" i="2" s="1"/>
  <c r="S9" i="2"/>
  <c r="T9" i="2" s="1"/>
  <c r="S5" i="2"/>
  <c r="T5" i="2" s="1"/>
  <c r="S12" i="2"/>
  <c r="T12" i="2" s="1"/>
  <c r="S8" i="2"/>
  <c r="T8" i="2" s="1"/>
  <c r="S10" i="2"/>
  <c r="T10" i="2" s="1"/>
  <c r="S6" i="2"/>
  <c r="T6" i="2" s="1"/>
  <c r="S3" i="2"/>
  <c r="N12" i="2"/>
  <c r="H12" i="2"/>
  <c r="AN12" i="4"/>
  <c r="AJ12" i="4"/>
  <c r="AP12" i="4"/>
  <c r="AL12" i="4"/>
  <c r="AF12" i="4"/>
  <c r="AD12" i="4"/>
  <c r="T12" i="4"/>
  <c r="AB12" i="4"/>
  <c r="R12" i="4"/>
  <c r="V12" i="4"/>
  <c r="P12" i="4"/>
  <c r="J12" i="4"/>
  <c r="B13" i="4"/>
  <c r="F12" i="4"/>
  <c r="D12" i="4"/>
  <c r="U1" i="4"/>
  <c r="V1" i="4"/>
  <c r="S3" i="4"/>
  <c r="U1" i="2"/>
  <c r="B13" i="2"/>
  <c r="S13" i="2" s="1"/>
  <c r="AQ13" i="4" l="1"/>
  <c r="AR13" i="4" s="1"/>
  <c r="AO13" i="4"/>
  <c r="AP13" i="4" s="1"/>
  <c r="AM13" i="4"/>
  <c r="AK13" i="4"/>
  <c r="AI13" i="4"/>
  <c r="AG13" i="4"/>
  <c r="AE13" i="4"/>
  <c r="AF13" i="4" s="1"/>
  <c r="AC13" i="4"/>
  <c r="AA13" i="4"/>
  <c r="W13" i="4"/>
  <c r="X13" i="4" s="1"/>
  <c r="Q13" i="4"/>
  <c r="U13" i="4"/>
  <c r="O13" i="4"/>
  <c r="S13" i="4"/>
  <c r="T13" i="4" s="1"/>
  <c r="Y13" i="4"/>
  <c r="Z13" i="4" s="1"/>
  <c r="G13" i="4"/>
  <c r="M13" i="4"/>
  <c r="E13" i="4"/>
  <c r="F13" i="4" s="1"/>
  <c r="K13" i="4"/>
  <c r="L13" i="4" s="1"/>
  <c r="C13" i="4"/>
  <c r="I13" i="4"/>
  <c r="J13" i="4" s="1"/>
  <c r="C13" i="2"/>
  <c r="D13" i="2" s="1"/>
  <c r="E13" i="2"/>
  <c r="F13" i="2" s="1"/>
  <c r="G13" i="2"/>
  <c r="H13" i="2" s="1"/>
  <c r="I13" i="2"/>
  <c r="J13" i="2" s="1"/>
  <c r="K13" i="2"/>
  <c r="M13" i="2"/>
  <c r="N13" i="2" s="1"/>
  <c r="O13" i="2"/>
  <c r="Q13" i="2"/>
  <c r="R13" i="2" s="1"/>
  <c r="U10" i="2"/>
  <c r="V10" i="2" s="1"/>
  <c r="U6" i="2"/>
  <c r="V6" i="2" s="1"/>
  <c r="U12" i="2"/>
  <c r="V12" i="2" s="1"/>
  <c r="U8" i="2"/>
  <c r="V8" i="2" s="1"/>
  <c r="U11" i="2"/>
  <c r="V11" i="2" s="1"/>
  <c r="U7" i="2"/>
  <c r="V7" i="2" s="1"/>
  <c r="U5" i="2"/>
  <c r="V5" i="2" s="1"/>
  <c r="U13" i="2"/>
  <c r="V13" i="2" s="1"/>
  <c r="U9" i="2"/>
  <c r="V9" i="2" s="1"/>
  <c r="U3" i="2"/>
  <c r="AJ13" i="4"/>
  <c r="AL13" i="4"/>
  <c r="AN13" i="4"/>
  <c r="AH13" i="4"/>
  <c r="AD13" i="4"/>
  <c r="AB13" i="4"/>
  <c r="P13" i="4"/>
  <c r="V13" i="4"/>
  <c r="R13" i="4"/>
  <c r="H13" i="4"/>
  <c r="N13" i="4"/>
  <c r="D13" i="4"/>
  <c r="B14" i="4"/>
  <c r="P13" i="2"/>
  <c r="T13" i="2"/>
  <c r="L13" i="2"/>
  <c r="W1" i="4"/>
  <c r="X1" i="4"/>
  <c r="U3" i="4"/>
  <c r="B14" i="2"/>
  <c r="U14" i="2" s="1"/>
  <c r="W1" i="2"/>
  <c r="C14" i="2" l="1"/>
  <c r="D14" i="2" s="1"/>
  <c r="E14" i="2"/>
  <c r="F14" i="2" s="1"/>
  <c r="G14" i="2"/>
  <c r="I14" i="2"/>
  <c r="K14" i="2"/>
  <c r="L14" i="2" s="1"/>
  <c r="M14" i="2"/>
  <c r="N14" i="2" s="1"/>
  <c r="O14" i="2"/>
  <c r="P14" i="2" s="1"/>
  <c r="Q14" i="2"/>
  <c r="R14" i="2" s="1"/>
  <c r="S14" i="2"/>
  <c r="AO14" i="4"/>
  <c r="AM14" i="4"/>
  <c r="AK14" i="4"/>
  <c r="AQ14" i="4"/>
  <c r="AG14" i="4"/>
  <c r="AH14" i="4" s="1"/>
  <c r="AC14" i="4"/>
  <c r="AI14" i="4"/>
  <c r="AJ14" i="4" s="1"/>
  <c r="AA14" i="4"/>
  <c r="AE14" i="4"/>
  <c r="AF14" i="4" s="1"/>
  <c r="Y14" i="4"/>
  <c r="U14" i="4"/>
  <c r="O14" i="4"/>
  <c r="S14" i="4"/>
  <c r="T14" i="4" s="1"/>
  <c r="W14" i="4"/>
  <c r="Q14" i="4"/>
  <c r="M14" i="4"/>
  <c r="N14" i="4" s="1"/>
  <c r="K14" i="4"/>
  <c r="C14" i="4"/>
  <c r="I14" i="4"/>
  <c r="J14" i="4" s="1"/>
  <c r="G14" i="4"/>
  <c r="H14" i="4" s="1"/>
  <c r="E14" i="4"/>
  <c r="W13" i="2"/>
  <c r="X13" i="2" s="1"/>
  <c r="W9" i="2"/>
  <c r="X9" i="2" s="1"/>
  <c r="W5" i="2"/>
  <c r="X5" i="2" s="1"/>
  <c r="W11" i="2"/>
  <c r="X11" i="2" s="1"/>
  <c r="W7" i="2"/>
  <c r="X7" i="2" s="1"/>
  <c r="W14" i="2"/>
  <c r="X14" i="2" s="1"/>
  <c r="W10" i="2"/>
  <c r="X10" i="2" s="1"/>
  <c r="W6" i="2"/>
  <c r="X6" i="2" s="1"/>
  <c r="W12" i="2"/>
  <c r="X12" i="2" s="1"/>
  <c r="W8" i="2"/>
  <c r="X8" i="2" s="1"/>
  <c r="W3" i="2"/>
  <c r="V14" i="2"/>
  <c r="J14" i="2"/>
  <c r="T14" i="2"/>
  <c r="H14" i="2"/>
  <c r="AP14" i="4"/>
  <c r="AL14" i="4"/>
  <c r="AN14" i="4"/>
  <c r="AB14" i="4"/>
  <c r="Z14" i="4"/>
  <c r="X14" i="4"/>
  <c r="V14" i="4"/>
  <c r="AD14" i="4"/>
  <c r="P14" i="4"/>
  <c r="L14" i="4"/>
  <c r="R14" i="4"/>
  <c r="D14" i="4"/>
  <c r="F14" i="4"/>
  <c r="AR14" i="4"/>
  <c r="B15" i="4"/>
  <c r="Y1" i="4"/>
  <c r="Z1" i="4"/>
  <c r="W3" i="4"/>
  <c r="Y1" i="2"/>
  <c r="B15" i="2"/>
  <c r="W15" i="2" s="1"/>
  <c r="C15" i="2" l="1"/>
  <c r="E15" i="2"/>
  <c r="F15" i="2" s="1"/>
  <c r="G15" i="2"/>
  <c r="I15" i="2"/>
  <c r="J15" i="2" s="1"/>
  <c r="K15" i="2"/>
  <c r="L15" i="2" s="1"/>
  <c r="M15" i="2"/>
  <c r="N15" i="2" s="1"/>
  <c r="O15" i="2"/>
  <c r="Q15" i="2"/>
  <c r="S15" i="2"/>
  <c r="T15" i="2" s="1"/>
  <c r="U15" i="2"/>
  <c r="V15" i="2" s="1"/>
  <c r="AM15" i="4"/>
  <c r="AK15" i="4"/>
  <c r="AQ15" i="4"/>
  <c r="AO15" i="4"/>
  <c r="AP15" i="4" s="1"/>
  <c r="AE15" i="4"/>
  <c r="AI15" i="4"/>
  <c r="AG15" i="4"/>
  <c r="AC15" i="4"/>
  <c r="AD15" i="4" s="1"/>
  <c r="Y15" i="4"/>
  <c r="W15" i="4"/>
  <c r="AA15" i="4"/>
  <c r="AB15" i="4" s="1"/>
  <c r="S15" i="4"/>
  <c r="T15" i="4" s="1"/>
  <c r="U15" i="4"/>
  <c r="Q15" i="4"/>
  <c r="K15" i="4"/>
  <c r="O15" i="4"/>
  <c r="I15" i="4"/>
  <c r="G15" i="4"/>
  <c r="C15" i="4"/>
  <c r="E15" i="4"/>
  <c r="F15" i="4" s="1"/>
  <c r="M15" i="4"/>
  <c r="N15" i="4" s="1"/>
  <c r="Y12" i="2"/>
  <c r="Z12" i="2" s="1"/>
  <c r="Y8" i="2"/>
  <c r="Z8" i="2" s="1"/>
  <c r="Y14" i="2"/>
  <c r="Z14" i="2" s="1"/>
  <c r="Y10" i="2"/>
  <c r="Z10" i="2" s="1"/>
  <c r="Y6" i="2"/>
  <c r="Z6" i="2" s="1"/>
  <c r="Y13" i="2"/>
  <c r="Z13" i="2" s="1"/>
  <c r="Y9" i="2"/>
  <c r="Z9" i="2" s="1"/>
  <c r="Y5" i="2"/>
  <c r="Z5" i="2" s="1"/>
  <c r="Y11" i="2"/>
  <c r="Z11" i="2" s="1"/>
  <c r="Y7" i="2"/>
  <c r="Z7" i="2" s="1"/>
  <c r="Y15" i="2"/>
  <c r="Z15" i="2" s="1"/>
  <c r="Y3" i="2"/>
  <c r="D15" i="2"/>
  <c r="H15" i="2"/>
  <c r="P15" i="2"/>
  <c r="X15" i="2"/>
  <c r="R15" i="2"/>
  <c r="AL15" i="4"/>
  <c r="AN15" i="4"/>
  <c r="AJ15" i="4"/>
  <c r="AF15" i="4"/>
  <c r="AH15" i="4"/>
  <c r="Z15" i="4"/>
  <c r="V15" i="4"/>
  <c r="X15" i="4"/>
  <c r="L15" i="4"/>
  <c r="J15" i="4"/>
  <c r="R15" i="4"/>
  <c r="P15" i="4"/>
  <c r="H15" i="4"/>
  <c r="D15" i="4"/>
  <c r="B16" i="4"/>
  <c r="AR15" i="4"/>
  <c r="AA1" i="4"/>
  <c r="AB1" i="4"/>
  <c r="Y3" i="4"/>
  <c r="AA1" i="2"/>
  <c r="B16" i="2"/>
  <c r="Y16" i="2" s="1"/>
  <c r="AK16" i="4" l="1"/>
  <c r="AQ16" i="4"/>
  <c r="AO16" i="4"/>
  <c r="AM16" i="4"/>
  <c r="AI16" i="4"/>
  <c r="AJ16" i="4" s="1"/>
  <c r="AG16" i="4"/>
  <c r="AH16" i="4" s="1"/>
  <c r="AE16" i="4"/>
  <c r="AA16" i="4"/>
  <c r="AC16" i="4"/>
  <c r="Y16" i="4"/>
  <c r="S16" i="4"/>
  <c r="W16" i="4"/>
  <c r="Q16" i="4"/>
  <c r="O16" i="4"/>
  <c r="U16" i="4"/>
  <c r="I16" i="4"/>
  <c r="G16" i="4"/>
  <c r="H16" i="4" s="1"/>
  <c r="M16" i="4"/>
  <c r="E16" i="4"/>
  <c r="K16" i="4"/>
  <c r="C16" i="4"/>
  <c r="D16" i="4" s="1"/>
  <c r="C16" i="2"/>
  <c r="D16" i="2" s="1"/>
  <c r="E16" i="2"/>
  <c r="F16" i="2" s="1"/>
  <c r="G16" i="2"/>
  <c r="I16" i="2"/>
  <c r="K16" i="2"/>
  <c r="L16" i="2" s="1"/>
  <c r="M16" i="2"/>
  <c r="N16" i="2" s="1"/>
  <c r="O16" i="2"/>
  <c r="Q16" i="2"/>
  <c r="R16" i="2" s="1"/>
  <c r="S16" i="2"/>
  <c r="T16" i="2" s="1"/>
  <c r="U16" i="2"/>
  <c r="V16" i="2" s="1"/>
  <c r="W16" i="2"/>
  <c r="AA15" i="2"/>
  <c r="AB15" i="2" s="1"/>
  <c r="AA11" i="2"/>
  <c r="AB11" i="2" s="1"/>
  <c r="AA7" i="2"/>
  <c r="AB7" i="2" s="1"/>
  <c r="AA13" i="2"/>
  <c r="AB13" i="2" s="1"/>
  <c r="AA9" i="2"/>
  <c r="AB9" i="2" s="1"/>
  <c r="AA5" i="2"/>
  <c r="AB5" i="2" s="1"/>
  <c r="AA16" i="2"/>
  <c r="AB16" i="2" s="1"/>
  <c r="AA12" i="2"/>
  <c r="AB12" i="2" s="1"/>
  <c r="AA8" i="2"/>
  <c r="AB8" i="2" s="1"/>
  <c r="AA6" i="2"/>
  <c r="AB6" i="2" s="1"/>
  <c r="AA14" i="2"/>
  <c r="AB14" i="2" s="1"/>
  <c r="AA10" i="2"/>
  <c r="AB10" i="2" s="1"/>
  <c r="AA3" i="2"/>
  <c r="Z16" i="2"/>
  <c r="P16" i="2"/>
  <c r="X16" i="2"/>
  <c r="J16" i="2"/>
  <c r="H16" i="2"/>
  <c r="AN16" i="4"/>
  <c r="AP16" i="4"/>
  <c r="AL16" i="4"/>
  <c r="AD16" i="4"/>
  <c r="T16" i="4"/>
  <c r="X16" i="4"/>
  <c r="AF16" i="4"/>
  <c r="AB16" i="4"/>
  <c r="Z16" i="4"/>
  <c r="V16" i="4"/>
  <c r="R16" i="4"/>
  <c r="L16" i="4"/>
  <c r="P16" i="4"/>
  <c r="N16" i="4"/>
  <c r="J16" i="4"/>
  <c r="B17" i="4"/>
  <c r="F16" i="4"/>
  <c r="AR16" i="4"/>
  <c r="AC1" i="4"/>
  <c r="AD1" i="4"/>
  <c r="AA3" i="4"/>
  <c r="B17" i="2"/>
  <c r="AA17" i="2" s="1"/>
  <c r="AC1" i="2"/>
  <c r="AQ17" i="4" l="1"/>
  <c r="AO17" i="4"/>
  <c r="AM17" i="4"/>
  <c r="AK17" i="4"/>
  <c r="AI17" i="4"/>
  <c r="AG17" i="4"/>
  <c r="AE17" i="4"/>
  <c r="AC17" i="4"/>
  <c r="AA17" i="4"/>
  <c r="W17" i="4"/>
  <c r="Q17" i="4"/>
  <c r="O17" i="4"/>
  <c r="Y17" i="4"/>
  <c r="Z17" i="4" s="1"/>
  <c r="U17" i="4"/>
  <c r="S17" i="4"/>
  <c r="G17" i="4"/>
  <c r="C17" i="4"/>
  <c r="M17" i="4"/>
  <c r="E17" i="4"/>
  <c r="K17" i="4"/>
  <c r="I17" i="4"/>
  <c r="J17" i="4" s="1"/>
  <c r="C17" i="2"/>
  <c r="E17" i="2"/>
  <c r="G17" i="2"/>
  <c r="I17" i="2"/>
  <c r="J17" i="2" s="1"/>
  <c r="K17" i="2"/>
  <c r="L17" i="2" s="1"/>
  <c r="M17" i="2"/>
  <c r="N17" i="2" s="1"/>
  <c r="O17" i="2"/>
  <c r="Q17" i="2"/>
  <c r="R17" i="2" s="1"/>
  <c r="S17" i="2"/>
  <c r="T17" i="2" s="1"/>
  <c r="U17" i="2"/>
  <c r="V17" i="2" s="1"/>
  <c r="W17" i="2"/>
  <c r="Y17" i="2"/>
  <c r="Z17" i="2" s="1"/>
  <c r="AC14" i="2"/>
  <c r="AD14" i="2" s="1"/>
  <c r="AC10" i="2"/>
  <c r="AD10" i="2" s="1"/>
  <c r="AC6" i="2"/>
  <c r="AD6" i="2" s="1"/>
  <c r="AC16" i="2"/>
  <c r="AD16" i="2" s="1"/>
  <c r="AC12" i="2"/>
  <c r="AD12" i="2" s="1"/>
  <c r="AC8" i="2"/>
  <c r="AD8" i="2" s="1"/>
  <c r="AC15" i="2"/>
  <c r="AD15" i="2" s="1"/>
  <c r="AC11" i="2"/>
  <c r="AD11" i="2" s="1"/>
  <c r="AC7" i="2"/>
  <c r="AD7" i="2" s="1"/>
  <c r="AC17" i="2"/>
  <c r="AD17" i="2" s="1"/>
  <c r="AC13" i="2"/>
  <c r="AD13" i="2" s="1"/>
  <c r="AC9" i="2"/>
  <c r="AD9" i="2" s="1"/>
  <c r="AC5" i="2"/>
  <c r="AD5" i="2" s="1"/>
  <c r="AC3" i="2"/>
  <c r="AB17" i="2"/>
  <c r="X17" i="2"/>
  <c r="D17" i="2"/>
  <c r="F17" i="2"/>
  <c r="P17" i="2"/>
  <c r="H17" i="2"/>
  <c r="AJ17" i="4"/>
  <c r="AP17" i="4"/>
  <c r="AL17" i="4"/>
  <c r="AN17" i="4"/>
  <c r="AH17" i="4"/>
  <c r="AD17" i="4"/>
  <c r="AF17" i="4"/>
  <c r="AB17" i="4"/>
  <c r="X17" i="4"/>
  <c r="T17" i="4"/>
  <c r="P17" i="4"/>
  <c r="H17" i="4"/>
  <c r="R17" i="4"/>
  <c r="N17" i="4"/>
  <c r="V17" i="4"/>
  <c r="L17" i="4"/>
  <c r="F17" i="4"/>
  <c r="D17" i="4"/>
  <c r="AR17" i="4"/>
  <c r="B18" i="4"/>
  <c r="AE1" i="4"/>
  <c r="AF1" i="4"/>
  <c r="AC3" i="4"/>
  <c r="AE1" i="2"/>
  <c r="B18" i="2"/>
  <c r="C18" i="2" l="1"/>
  <c r="D18" i="2" s="1"/>
  <c r="E18" i="2"/>
  <c r="F18" i="2" s="1"/>
  <c r="G18" i="2"/>
  <c r="H18" i="2" s="1"/>
  <c r="I18" i="2"/>
  <c r="K18" i="2"/>
  <c r="M18" i="2"/>
  <c r="N18" i="2" s="1"/>
  <c r="O18" i="2"/>
  <c r="P18" i="2" s="1"/>
  <c r="Q18" i="2"/>
  <c r="S18" i="2"/>
  <c r="U18" i="2"/>
  <c r="V18" i="2" s="1"/>
  <c r="W18" i="2"/>
  <c r="Y18" i="2"/>
  <c r="AA18" i="2"/>
  <c r="AO18" i="4"/>
  <c r="AM18" i="4"/>
  <c r="AK18" i="4"/>
  <c r="AQ18" i="4"/>
  <c r="AG18" i="4"/>
  <c r="AC18" i="4"/>
  <c r="AI18" i="4"/>
  <c r="AE18" i="4"/>
  <c r="AA18" i="4"/>
  <c r="Y18" i="4"/>
  <c r="U18" i="4"/>
  <c r="W18" i="4"/>
  <c r="O18" i="4"/>
  <c r="S18" i="4"/>
  <c r="Q18" i="4"/>
  <c r="M18" i="4"/>
  <c r="N18" i="4" s="1"/>
  <c r="K18" i="4"/>
  <c r="C18" i="4"/>
  <c r="I18" i="4"/>
  <c r="G18" i="4"/>
  <c r="H18" i="4" s="1"/>
  <c r="E18" i="4"/>
  <c r="AC18" i="2"/>
  <c r="AD18" i="2" s="1"/>
  <c r="AE17" i="2"/>
  <c r="AE13" i="2"/>
  <c r="AE9" i="2"/>
  <c r="AE5" i="2"/>
  <c r="AE15" i="2"/>
  <c r="AE11" i="2"/>
  <c r="AE7" i="2"/>
  <c r="AE18" i="2"/>
  <c r="AE14" i="2"/>
  <c r="AE10" i="2"/>
  <c r="AE6" i="2"/>
  <c r="AE12" i="2"/>
  <c r="AE8" i="2"/>
  <c r="AE16" i="2"/>
  <c r="AE3" i="2"/>
  <c r="AF18" i="2"/>
  <c r="Z18" i="2"/>
  <c r="T18" i="2"/>
  <c r="AB18" i="2"/>
  <c r="X18" i="2"/>
  <c r="R18" i="2"/>
  <c r="J18" i="2"/>
  <c r="L18" i="2"/>
  <c r="AP18" i="4"/>
  <c r="AL18" i="4"/>
  <c r="AN18" i="4"/>
  <c r="AJ18" i="4"/>
  <c r="AB18" i="4"/>
  <c r="AH18" i="4"/>
  <c r="AF18" i="4"/>
  <c r="AD18" i="4"/>
  <c r="Z18" i="4"/>
  <c r="X18" i="4"/>
  <c r="R18" i="4"/>
  <c r="P18" i="4"/>
  <c r="J18" i="4"/>
  <c r="V18" i="4"/>
  <c r="T18" i="4"/>
  <c r="L18" i="4"/>
  <c r="D18" i="4"/>
  <c r="F18" i="4"/>
  <c r="AR18" i="4"/>
  <c r="B19" i="4"/>
  <c r="AG1" i="4"/>
  <c r="AH1" i="4"/>
  <c r="AE3" i="4"/>
  <c r="AG1" i="2"/>
  <c r="B19" i="2"/>
  <c r="AF6" i="2" l="1"/>
  <c r="AF7" i="2"/>
  <c r="AF16" i="2"/>
  <c r="AF10" i="2"/>
  <c r="AF11" i="2"/>
  <c r="AF13" i="2"/>
  <c r="AF8" i="2"/>
  <c r="AF14" i="2"/>
  <c r="AF15" i="2"/>
  <c r="AF17" i="2"/>
  <c r="AF12" i="2"/>
  <c r="AF5" i="2"/>
  <c r="AF9" i="2"/>
  <c r="C19" i="2"/>
  <c r="E19" i="2"/>
  <c r="G19" i="2"/>
  <c r="H19" i="2" s="1"/>
  <c r="I19" i="2"/>
  <c r="K19" i="2"/>
  <c r="L19" i="2" s="1"/>
  <c r="M19" i="2"/>
  <c r="O19" i="2"/>
  <c r="Q19" i="2"/>
  <c r="R19" i="2" s="1"/>
  <c r="S19" i="2"/>
  <c r="U19" i="2"/>
  <c r="W19" i="2"/>
  <c r="Y19" i="2"/>
  <c r="Z19" i="2" s="1"/>
  <c r="AA19" i="2"/>
  <c r="AB19" i="2" s="1"/>
  <c r="AC19" i="2"/>
  <c r="AE19" i="2"/>
  <c r="AM19" i="4"/>
  <c r="AK19" i="4"/>
  <c r="AQ19" i="4"/>
  <c r="AO19" i="4"/>
  <c r="AE19" i="4"/>
  <c r="AI19" i="4"/>
  <c r="AG19" i="4"/>
  <c r="Y19" i="4"/>
  <c r="W19" i="4"/>
  <c r="AC19" i="4"/>
  <c r="AA19" i="4"/>
  <c r="S19" i="4"/>
  <c r="U19" i="4"/>
  <c r="Q19" i="4"/>
  <c r="O19" i="4"/>
  <c r="K19" i="4"/>
  <c r="I19" i="4"/>
  <c r="G19" i="4"/>
  <c r="C19" i="4"/>
  <c r="D19" i="4" s="1"/>
  <c r="M19" i="4"/>
  <c r="E19" i="4"/>
  <c r="AG16" i="2"/>
  <c r="AH16" i="2" s="1"/>
  <c r="AG12" i="2"/>
  <c r="AH12" i="2" s="1"/>
  <c r="AG8" i="2"/>
  <c r="AH8" i="2" s="1"/>
  <c r="AG18" i="2"/>
  <c r="AH18" i="2" s="1"/>
  <c r="AG14" i="2"/>
  <c r="AH14" i="2" s="1"/>
  <c r="AG10" i="2"/>
  <c r="AH10" i="2" s="1"/>
  <c r="AG6" i="2"/>
  <c r="AH6" i="2" s="1"/>
  <c r="AG17" i="2"/>
  <c r="AH17" i="2" s="1"/>
  <c r="AG13" i="2"/>
  <c r="AH13" i="2" s="1"/>
  <c r="AG9" i="2"/>
  <c r="AH9" i="2" s="1"/>
  <c r="AG5" i="2"/>
  <c r="AH5" i="2" s="1"/>
  <c r="AG7" i="2"/>
  <c r="AH7" i="2" s="1"/>
  <c r="AG19" i="2"/>
  <c r="AH19" i="2" s="1"/>
  <c r="AG15" i="2"/>
  <c r="AH15" i="2" s="1"/>
  <c r="AG11" i="2"/>
  <c r="AH11" i="2" s="1"/>
  <c r="AG3" i="2"/>
  <c r="AD19" i="2"/>
  <c r="V19" i="2"/>
  <c r="X19" i="2"/>
  <c r="T19" i="2"/>
  <c r="N19" i="2"/>
  <c r="J19" i="2"/>
  <c r="D19" i="2"/>
  <c r="AF19" i="2"/>
  <c r="F19" i="2"/>
  <c r="P19" i="2"/>
  <c r="AL19" i="4"/>
  <c r="AN19" i="4"/>
  <c r="AJ19" i="4"/>
  <c r="AP19" i="4"/>
  <c r="AF19" i="4"/>
  <c r="AH19" i="4"/>
  <c r="AB19" i="4"/>
  <c r="Z19" i="4"/>
  <c r="V19" i="4"/>
  <c r="AD19" i="4"/>
  <c r="X19" i="4"/>
  <c r="L19" i="4"/>
  <c r="P19" i="4"/>
  <c r="J19" i="4"/>
  <c r="T19" i="4"/>
  <c r="N19" i="4"/>
  <c r="R19" i="4"/>
  <c r="H19" i="4"/>
  <c r="AR19" i="4"/>
  <c r="B20" i="4"/>
  <c r="F19" i="4"/>
  <c r="AI1" i="4"/>
  <c r="AJ1" i="4"/>
  <c r="AG3" i="4"/>
  <c r="AI1" i="2"/>
  <c r="B20" i="2"/>
  <c r="C20" i="2" l="1"/>
  <c r="D20" i="2" s="1"/>
  <c r="E20" i="2"/>
  <c r="F20" i="2" s="1"/>
  <c r="G20" i="2"/>
  <c r="I20" i="2"/>
  <c r="K20" i="2"/>
  <c r="L20" i="2" s="1"/>
  <c r="M20" i="2"/>
  <c r="O20" i="2"/>
  <c r="Q20" i="2"/>
  <c r="S20" i="2"/>
  <c r="U20" i="2"/>
  <c r="W20" i="2"/>
  <c r="Y20" i="2"/>
  <c r="AA20" i="2"/>
  <c r="AC20" i="2"/>
  <c r="AD20" i="2" s="1"/>
  <c r="AE20" i="2"/>
  <c r="AK20" i="4"/>
  <c r="AQ20" i="4"/>
  <c r="AO20" i="4"/>
  <c r="AM20" i="4"/>
  <c r="AI20" i="4"/>
  <c r="AG20" i="4"/>
  <c r="AE20" i="4"/>
  <c r="AC20" i="4"/>
  <c r="AA20" i="4"/>
  <c r="Y20" i="4"/>
  <c r="U20" i="4"/>
  <c r="S20" i="4"/>
  <c r="Q20" i="4"/>
  <c r="O20" i="4"/>
  <c r="W20" i="4"/>
  <c r="I20" i="4"/>
  <c r="G20" i="4"/>
  <c r="M20" i="4"/>
  <c r="E20" i="4"/>
  <c r="C20" i="4"/>
  <c r="K20" i="4"/>
  <c r="L20" i="4" s="1"/>
  <c r="AG20" i="2"/>
  <c r="AI19" i="2"/>
  <c r="AJ19" i="2" s="1"/>
  <c r="AI15" i="2"/>
  <c r="AJ15" i="2" s="1"/>
  <c r="AI11" i="2"/>
  <c r="AJ11" i="2" s="1"/>
  <c r="AI7" i="2"/>
  <c r="AJ7" i="2" s="1"/>
  <c r="AI17" i="2"/>
  <c r="AJ17" i="2" s="1"/>
  <c r="AI13" i="2"/>
  <c r="AJ13" i="2" s="1"/>
  <c r="AI9" i="2"/>
  <c r="AJ9" i="2" s="1"/>
  <c r="AI5" i="2"/>
  <c r="AJ5" i="2" s="1"/>
  <c r="AI20" i="2"/>
  <c r="AI16" i="2"/>
  <c r="AJ16" i="2" s="1"/>
  <c r="AI12" i="2"/>
  <c r="AJ12" i="2" s="1"/>
  <c r="AI8" i="2"/>
  <c r="AJ8" i="2" s="1"/>
  <c r="AI18" i="2"/>
  <c r="AJ18" i="2" s="1"/>
  <c r="AI14" i="2"/>
  <c r="AJ14" i="2" s="1"/>
  <c r="AI10" i="2"/>
  <c r="AJ10" i="2" s="1"/>
  <c r="AI6" i="2"/>
  <c r="AJ6" i="2" s="1"/>
  <c r="AI3" i="2"/>
  <c r="AF20" i="2"/>
  <c r="AB20" i="2"/>
  <c r="AJ20" i="2"/>
  <c r="Z20" i="2"/>
  <c r="X20" i="2"/>
  <c r="T20" i="2"/>
  <c r="J20" i="2"/>
  <c r="AH20" i="2"/>
  <c r="V20" i="2"/>
  <c r="R20" i="2"/>
  <c r="P20" i="2"/>
  <c r="H20" i="2"/>
  <c r="N20" i="2"/>
  <c r="AN20" i="4"/>
  <c r="AJ20" i="4"/>
  <c r="AP20" i="4"/>
  <c r="AL20" i="4"/>
  <c r="AH20" i="4"/>
  <c r="T20" i="4"/>
  <c r="Z20" i="4"/>
  <c r="V20" i="4"/>
  <c r="AF20" i="4"/>
  <c r="AB20" i="4"/>
  <c r="AD20" i="4"/>
  <c r="X20" i="4"/>
  <c r="R20" i="4"/>
  <c r="N20" i="4"/>
  <c r="P20" i="4"/>
  <c r="J20" i="4"/>
  <c r="H20" i="4"/>
  <c r="B21" i="4"/>
  <c r="F20" i="4"/>
  <c r="D20" i="4"/>
  <c r="AR20" i="4"/>
  <c r="AK1" i="4"/>
  <c r="AL1" i="4"/>
  <c r="AI3" i="4"/>
  <c r="B21" i="2"/>
  <c r="AK1" i="2"/>
  <c r="C21" i="2" l="1"/>
  <c r="D21" i="2" s="1"/>
  <c r="E21" i="2"/>
  <c r="F21" i="2" s="1"/>
  <c r="G21" i="2"/>
  <c r="I21" i="2"/>
  <c r="K21" i="2"/>
  <c r="M21" i="2"/>
  <c r="N21" i="2" s="1"/>
  <c r="O21" i="2"/>
  <c r="Q21" i="2"/>
  <c r="S21" i="2"/>
  <c r="U21" i="2"/>
  <c r="W21" i="2"/>
  <c r="Y21" i="2"/>
  <c r="AA21" i="2"/>
  <c r="AB21" i="2" s="1"/>
  <c r="AC21" i="2"/>
  <c r="AD21" i="2" s="1"/>
  <c r="AE21" i="2"/>
  <c r="AG21" i="2"/>
  <c r="AI21" i="2"/>
  <c r="AQ21" i="4"/>
  <c r="AO21" i="4"/>
  <c r="AM21" i="4"/>
  <c r="AK21" i="4"/>
  <c r="AI21" i="4"/>
  <c r="AG21" i="4"/>
  <c r="AE21" i="4"/>
  <c r="AC21" i="4"/>
  <c r="AA21" i="4"/>
  <c r="W21" i="4"/>
  <c r="S21" i="4"/>
  <c r="Q21" i="4"/>
  <c r="Y21" i="4"/>
  <c r="O21" i="4"/>
  <c r="U21" i="4"/>
  <c r="G21" i="4"/>
  <c r="M21" i="4"/>
  <c r="E21" i="4"/>
  <c r="K21" i="4"/>
  <c r="I21" i="4"/>
  <c r="C21" i="4"/>
  <c r="D21" i="4" s="1"/>
  <c r="AK18" i="2"/>
  <c r="AL18" i="2" s="1"/>
  <c r="AK14" i="2"/>
  <c r="AL14" i="2" s="1"/>
  <c r="AK10" i="2"/>
  <c r="AL10" i="2" s="1"/>
  <c r="AK6" i="2"/>
  <c r="AL6" i="2" s="1"/>
  <c r="AK20" i="2"/>
  <c r="AL20" i="2" s="1"/>
  <c r="AK16" i="2"/>
  <c r="AL16" i="2" s="1"/>
  <c r="AK12" i="2"/>
  <c r="AL12" i="2" s="1"/>
  <c r="AK8" i="2"/>
  <c r="AL8" i="2" s="1"/>
  <c r="AK19" i="2"/>
  <c r="AL19" i="2" s="1"/>
  <c r="AK15" i="2"/>
  <c r="AL15" i="2" s="1"/>
  <c r="AK11" i="2"/>
  <c r="AL11" i="2" s="1"/>
  <c r="AK7" i="2"/>
  <c r="AL7" i="2" s="1"/>
  <c r="AK13" i="2"/>
  <c r="AL13" i="2" s="1"/>
  <c r="AK9" i="2"/>
  <c r="AL9" i="2" s="1"/>
  <c r="AK21" i="2"/>
  <c r="AL21" i="2" s="1"/>
  <c r="AK5" i="2"/>
  <c r="AL5" i="2" s="1"/>
  <c r="AK17" i="2"/>
  <c r="AL17" i="2" s="1"/>
  <c r="AK3" i="2"/>
  <c r="AJ21" i="2"/>
  <c r="Z21" i="2"/>
  <c r="AF21" i="2"/>
  <c r="V21" i="2"/>
  <c r="P21" i="2"/>
  <c r="AH21" i="2"/>
  <c r="X21" i="2"/>
  <c r="R21" i="2"/>
  <c r="T21" i="2"/>
  <c r="L21" i="2"/>
  <c r="H21" i="2"/>
  <c r="J21" i="2"/>
  <c r="AJ21" i="4"/>
  <c r="AP21" i="4"/>
  <c r="AL21" i="4"/>
  <c r="AN21" i="4"/>
  <c r="AH21" i="4"/>
  <c r="AD21" i="4"/>
  <c r="X21" i="4"/>
  <c r="AF21" i="4"/>
  <c r="AB21" i="4"/>
  <c r="Z21" i="4"/>
  <c r="V21" i="4"/>
  <c r="P21" i="4"/>
  <c r="T21" i="4"/>
  <c r="L21" i="4"/>
  <c r="H21" i="4"/>
  <c r="R21" i="4"/>
  <c r="N21" i="4"/>
  <c r="J21" i="4"/>
  <c r="AR21" i="4"/>
  <c r="F21" i="4"/>
  <c r="B22" i="4"/>
  <c r="AM1" i="4"/>
  <c r="AN1" i="4"/>
  <c r="AK3" i="4"/>
  <c r="AM1" i="2"/>
  <c r="B22" i="2"/>
  <c r="C22" i="2" l="1"/>
  <c r="E22" i="2"/>
  <c r="G22" i="2"/>
  <c r="H22" i="2" s="1"/>
  <c r="I22" i="2"/>
  <c r="K22" i="2"/>
  <c r="M22" i="2"/>
  <c r="N22" i="2" s="1"/>
  <c r="O22" i="2"/>
  <c r="P22" i="2" s="1"/>
  <c r="Q22" i="2"/>
  <c r="S22" i="2"/>
  <c r="U22" i="2"/>
  <c r="V22" i="2" s="1"/>
  <c r="W22" i="2"/>
  <c r="X22" i="2" s="1"/>
  <c r="Y22" i="2"/>
  <c r="AA22" i="2"/>
  <c r="AC22" i="2"/>
  <c r="AE22" i="2"/>
  <c r="AG22" i="2"/>
  <c r="AI22" i="2"/>
  <c r="AO22" i="4"/>
  <c r="AM22" i="4"/>
  <c r="AN22" i="4" s="1"/>
  <c r="AK22" i="4"/>
  <c r="AQ22" i="4"/>
  <c r="AG22" i="4"/>
  <c r="AC22" i="4"/>
  <c r="AD22" i="4" s="1"/>
  <c r="AI22" i="4"/>
  <c r="AA22" i="4"/>
  <c r="Y22" i="4"/>
  <c r="AE22" i="4"/>
  <c r="AF22" i="4" s="1"/>
  <c r="U22" i="4"/>
  <c r="O22" i="4"/>
  <c r="W22" i="4"/>
  <c r="S22" i="4"/>
  <c r="T22" i="4" s="1"/>
  <c r="Q22" i="4"/>
  <c r="M22" i="4"/>
  <c r="K22" i="4"/>
  <c r="C22" i="4"/>
  <c r="D22" i="4" s="1"/>
  <c r="I22" i="4"/>
  <c r="G22" i="4"/>
  <c r="E22" i="4"/>
  <c r="AK22" i="2"/>
  <c r="AL22" i="2" s="1"/>
  <c r="AM21" i="2"/>
  <c r="AN21" i="2" s="1"/>
  <c r="AM17" i="2"/>
  <c r="AN17" i="2" s="1"/>
  <c r="AM13" i="2"/>
  <c r="AN13" i="2" s="1"/>
  <c r="AM9" i="2"/>
  <c r="AN9" i="2" s="1"/>
  <c r="AM5" i="2"/>
  <c r="AN5" i="2" s="1"/>
  <c r="AM19" i="2"/>
  <c r="AN19" i="2" s="1"/>
  <c r="AM15" i="2"/>
  <c r="AN15" i="2" s="1"/>
  <c r="AM11" i="2"/>
  <c r="AN11" i="2" s="1"/>
  <c r="AM7" i="2"/>
  <c r="AN7" i="2" s="1"/>
  <c r="AM22" i="2"/>
  <c r="AN22" i="2" s="1"/>
  <c r="AM18" i="2"/>
  <c r="AN18" i="2" s="1"/>
  <c r="AM14" i="2"/>
  <c r="AN14" i="2" s="1"/>
  <c r="AM10" i="2"/>
  <c r="AN10" i="2" s="1"/>
  <c r="AM6" i="2"/>
  <c r="AN6" i="2" s="1"/>
  <c r="AM8" i="2"/>
  <c r="AN8" i="2" s="1"/>
  <c r="AM20" i="2"/>
  <c r="AN20" i="2" s="1"/>
  <c r="AM16" i="2"/>
  <c r="AN16" i="2" s="1"/>
  <c r="AM12" i="2"/>
  <c r="AN12" i="2" s="1"/>
  <c r="AM3" i="2"/>
  <c r="AP22" i="4"/>
  <c r="AL22" i="4"/>
  <c r="AJ22" i="4"/>
  <c r="AB22" i="4"/>
  <c r="AH22" i="4"/>
  <c r="Z22" i="4"/>
  <c r="X22" i="4"/>
  <c r="N22" i="4"/>
  <c r="V22" i="4"/>
  <c r="R22" i="4"/>
  <c r="J22" i="4"/>
  <c r="P22" i="4"/>
  <c r="L22" i="4"/>
  <c r="H22" i="4"/>
  <c r="F22" i="4"/>
  <c r="B23" i="4"/>
  <c r="AR22" i="4"/>
  <c r="AF22" i="2"/>
  <c r="AH22" i="2"/>
  <c r="R22" i="2"/>
  <c r="D22" i="2"/>
  <c r="AJ22" i="2"/>
  <c r="AD22" i="2"/>
  <c r="Z22" i="2"/>
  <c r="T22" i="2"/>
  <c r="L22" i="2"/>
  <c r="AB22" i="2"/>
  <c r="F22" i="2"/>
  <c r="J22" i="2"/>
  <c r="AO1" i="4"/>
  <c r="AP1" i="4"/>
  <c r="AO3" i="4" s="1"/>
  <c r="AM3" i="4"/>
  <c r="B23" i="2"/>
  <c r="AM23" i="2" s="1"/>
  <c r="AO1" i="2"/>
  <c r="AM23" i="4" l="1"/>
  <c r="AN23" i="4" s="1"/>
  <c r="AK23" i="4"/>
  <c r="AQ23" i="4"/>
  <c r="AO23" i="4"/>
  <c r="AE23" i="4"/>
  <c r="AF23" i="4" s="1"/>
  <c r="AI23" i="4"/>
  <c r="AG23" i="4"/>
  <c r="AC23" i="4"/>
  <c r="Y23" i="4"/>
  <c r="Z23" i="4" s="1"/>
  <c r="W23" i="4"/>
  <c r="AA23" i="4"/>
  <c r="S23" i="4"/>
  <c r="U23" i="4"/>
  <c r="V23" i="4" s="1"/>
  <c r="Q23" i="4"/>
  <c r="K23" i="4"/>
  <c r="I23" i="4"/>
  <c r="G23" i="4"/>
  <c r="H23" i="4" s="1"/>
  <c r="C23" i="4"/>
  <c r="E23" i="4"/>
  <c r="O23" i="4"/>
  <c r="M23" i="4"/>
  <c r="N23" i="4" s="1"/>
  <c r="C23" i="2"/>
  <c r="E23" i="2"/>
  <c r="G23" i="2"/>
  <c r="H23" i="2" s="1"/>
  <c r="I23" i="2"/>
  <c r="K23" i="2"/>
  <c r="M23" i="2"/>
  <c r="O23" i="2"/>
  <c r="Q23" i="2"/>
  <c r="R23" i="2" s="1"/>
  <c r="S23" i="2"/>
  <c r="T23" i="2" s="1"/>
  <c r="U23" i="2"/>
  <c r="W23" i="2"/>
  <c r="Y23" i="2"/>
  <c r="Z23" i="2" s="1"/>
  <c r="AA23" i="2"/>
  <c r="AC23" i="2"/>
  <c r="AE23" i="2"/>
  <c r="AG23" i="2"/>
  <c r="AH23" i="2" s="1"/>
  <c r="AI23" i="2"/>
  <c r="AJ23" i="2" s="1"/>
  <c r="AK23" i="2"/>
  <c r="AO20" i="2"/>
  <c r="AP20" i="2" s="1"/>
  <c r="AO16" i="2"/>
  <c r="AP16" i="2" s="1"/>
  <c r="AO12" i="2"/>
  <c r="AP12" i="2" s="1"/>
  <c r="AO8" i="2"/>
  <c r="AP8" i="2" s="1"/>
  <c r="AO22" i="2"/>
  <c r="AP22" i="2" s="1"/>
  <c r="AO18" i="2"/>
  <c r="AP18" i="2" s="1"/>
  <c r="AO14" i="2"/>
  <c r="AP14" i="2" s="1"/>
  <c r="AO10" i="2"/>
  <c r="AP10" i="2" s="1"/>
  <c r="AO6" i="2"/>
  <c r="AP6" i="2" s="1"/>
  <c r="AO21" i="2"/>
  <c r="AP21" i="2" s="1"/>
  <c r="AO17" i="2"/>
  <c r="AP17" i="2" s="1"/>
  <c r="AO13" i="2"/>
  <c r="AP13" i="2" s="1"/>
  <c r="AO9" i="2"/>
  <c r="AP9" i="2" s="1"/>
  <c r="AO5" i="2"/>
  <c r="AP5" i="2" s="1"/>
  <c r="AO19" i="2"/>
  <c r="AP19" i="2" s="1"/>
  <c r="AO15" i="2"/>
  <c r="AP15" i="2" s="1"/>
  <c r="AO11" i="2"/>
  <c r="AP11" i="2" s="1"/>
  <c r="AO23" i="2"/>
  <c r="AP23" i="2" s="1"/>
  <c r="AO7" i="2"/>
  <c r="AP7" i="2" s="1"/>
  <c r="AO3" i="2"/>
  <c r="AL23" i="2"/>
  <c r="D23" i="2"/>
  <c r="AD23" i="2"/>
  <c r="F23" i="2"/>
  <c r="AN23" i="2"/>
  <c r="AB23" i="2"/>
  <c r="V23" i="2"/>
  <c r="P23" i="2"/>
  <c r="AF23" i="2"/>
  <c r="X23" i="2"/>
  <c r="N23" i="2"/>
  <c r="J23" i="2"/>
  <c r="L23" i="2"/>
  <c r="AL23" i="4"/>
  <c r="AJ23" i="4"/>
  <c r="AP23" i="4"/>
  <c r="AH23" i="4"/>
  <c r="AB23" i="4"/>
  <c r="AD23" i="4"/>
  <c r="X23" i="4"/>
  <c r="L23" i="4"/>
  <c r="R23" i="4"/>
  <c r="J23" i="4"/>
  <c r="P23" i="4"/>
  <c r="T23" i="4"/>
  <c r="B24" i="4"/>
  <c r="F23" i="4"/>
  <c r="AR23" i="4"/>
  <c r="D23" i="4"/>
  <c r="AQ1" i="4"/>
  <c r="AQ1" i="2"/>
  <c r="B24" i="2"/>
  <c r="AO24" i="2" s="1"/>
  <c r="C24" i="2" l="1"/>
  <c r="E24" i="2"/>
  <c r="G24" i="2"/>
  <c r="I24" i="2"/>
  <c r="K24" i="2"/>
  <c r="L24" i="2" s="1"/>
  <c r="M24" i="2"/>
  <c r="N24" i="2" s="1"/>
  <c r="O24" i="2"/>
  <c r="Q24" i="2"/>
  <c r="S24" i="2"/>
  <c r="U24" i="2"/>
  <c r="V24" i="2" s="1"/>
  <c r="W24" i="2"/>
  <c r="Y24" i="2"/>
  <c r="AA24" i="2"/>
  <c r="AC24" i="2"/>
  <c r="AD24" i="2" s="1"/>
  <c r="AE24" i="2"/>
  <c r="AG24" i="2"/>
  <c r="AI24" i="2"/>
  <c r="AK24" i="2"/>
  <c r="AM24" i="2"/>
  <c r="AK24" i="4"/>
  <c r="AQ24" i="4"/>
  <c r="AO24" i="4"/>
  <c r="AM24" i="4"/>
  <c r="AI24" i="4"/>
  <c r="AG24" i="4"/>
  <c r="AE24" i="4"/>
  <c r="U24" i="4"/>
  <c r="AA24" i="4"/>
  <c r="AC24" i="4"/>
  <c r="Y24" i="4"/>
  <c r="W24" i="4"/>
  <c r="Q24" i="4"/>
  <c r="S24" i="4"/>
  <c r="O24" i="4"/>
  <c r="I24" i="4"/>
  <c r="G24" i="4"/>
  <c r="M24" i="4"/>
  <c r="E24" i="4"/>
  <c r="K24" i="4"/>
  <c r="C24" i="4"/>
  <c r="AQ23" i="2"/>
  <c r="AR23" i="2" s="1"/>
  <c r="R12" i="1" s="1"/>
  <c r="AQ19" i="2"/>
  <c r="AQ15" i="2"/>
  <c r="AQ11" i="2"/>
  <c r="Q24" i="1" s="1"/>
  <c r="AQ7" i="2"/>
  <c r="AQ21" i="2"/>
  <c r="AQ17" i="2"/>
  <c r="Q18" i="1" s="1"/>
  <c r="AQ13" i="2"/>
  <c r="Q22" i="1" s="1"/>
  <c r="AQ9" i="2"/>
  <c r="Q26" i="1" s="1"/>
  <c r="AQ5" i="2"/>
  <c r="Q30" i="1" s="1"/>
  <c r="AQ24" i="2"/>
  <c r="AR24" i="2" s="1"/>
  <c r="AQ20" i="2"/>
  <c r="Q15" i="1" s="1"/>
  <c r="AQ16" i="2"/>
  <c r="AQ12" i="2"/>
  <c r="AQ8" i="2"/>
  <c r="AQ14" i="2"/>
  <c r="Q21" i="1" s="1"/>
  <c r="AQ10" i="2"/>
  <c r="Q25" i="1" s="1"/>
  <c r="AQ22" i="2"/>
  <c r="AQ6" i="2"/>
  <c r="AQ18" i="2"/>
  <c r="AN24" i="4"/>
  <c r="AJ24" i="4"/>
  <c r="AP24" i="4"/>
  <c r="AL24" i="4"/>
  <c r="AH24" i="4"/>
  <c r="AF24" i="4"/>
  <c r="AB24" i="4"/>
  <c r="T24" i="4"/>
  <c r="X24" i="4"/>
  <c r="Z24" i="4"/>
  <c r="AD24" i="4"/>
  <c r="R24" i="4"/>
  <c r="V24" i="4"/>
  <c r="P24" i="4"/>
  <c r="N24" i="4"/>
  <c r="L24" i="4"/>
  <c r="J24" i="4"/>
  <c r="H24" i="4"/>
  <c r="D24" i="4"/>
  <c r="AR24" i="4"/>
  <c r="F24" i="4"/>
  <c r="B25" i="4"/>
  <c r="Z24" i="2"/>
  <c r="T24" i="2"/>
  <c r="H24" i="2"/>
  <c r="J24" i="2"/>
  <c r="AP24" i="2"/>
  <c r="AN24" i="2"/>
  <c r="AB24" i="2"/>
  <c r="P24" i="2"/>
  <c r="AF24" i="2"/>
  <c r="R11" i="1" s="1"/>
  <c r="X24" i="2"/>
  <c r="R24" i="2"/>
  <c r="AL24" i="2"/>
  <c r="AJ24" i="2"/>
  <c r="AH24" i="2"/>
  <c r="D24" i="2"/>
  <c r="F24" i="2"/>
  <c r="B25" i="2"/>
  <c r="AQ25" i="2" s="1"/>
  <c r="AR9" i="2"/>
  <c r="R26" i="1" s="1"/>
  <c r="AR10" i="2"/>
  <c r="R25" i="1" s="1"/>
  <c r="AR11" i="2"/>
  <c r="R24" i="1" s="1"/>
  <c r="AR13" i="2"/>
  <c r="R22" i="1" s="1"/>
  <c r="AR14" i="2"/>
  <c r="R21" i="1" s="1"/>
  <c r="AR17" i="2"/>
  <c r="R18" i="1" s="1"/>
  <c r="AR20" i="2"/>
  <c r="R15" i="1" s="1"/>
  <c r="AR22" i="2" l="1"/>
  <c r="R13" i="1" s="1"/>
  <c r="Q13" i="1"/>
  <c r="AR12" i="2"/>
  <c r="R23" i="1" s="1"/>
  <c r="Q23" i="1"/>
  <c r="AR21" i="2"/>
  <c r="R14" i="1" s="1"/>
  <c r="Q14" i="1"/>
  <c r="AR19" i="2"/>
  <c r="R16" i="1" s="1"/>
  <c r="Q16" i="1"/>
  <c r="AR16" i="2"/>
  <c r="R19" i="1" s="1"/>
  <c r="Q19" i="1"/>
  <c r="AR7" i="2"/>
  <c r="R28" i="1" s="1"/>
  <c r="Q28" i="1"/>
  <c r="AR18" i="2"/>
  <c r="R17" i="1" s="1"/>
  <c r="Q17" i="1"/>
  <c r="Q12" i="1"/>
  <c r="AR6" i="2"/>
  <c r="R29" i="1" s="1"/>
  <c r="Q29" i="1"/>
  <c r="AR8" i="2"/>
  <c r="R27" i="1" s="1"/>
  <c r="Q27" i="1"/>
  <c r="AR15" i="2"/>
  <c r="R20" i="1" s="1"/>
  <c r="Q20" i="1"/>
  <c r="Q11" i="1"/>
  <c r="AR5" i="2"/>
  <c r="R30" i="1" s="1"/>
  <c r="C25" i="2"/>
  <c r="E25" i="2"/>
  <c r="F25" i="2" s="1"/>
  <c r="G25" i="2"/>
  <c r="I25" i="2"/>
  <c r="K25" i="2"/>
  <c r="L25" i="2" s="1"/>
  <c r="M25" i="2"/>
  <c r="N25" i="2" s="1"/>
  <c r="O25" i="2"/>
  <c r="Q25" i="2"/>
  <c r="R25" i="2" s="1"/>
  <c r="S25" i="2"/>
  <c r="U25" i="2"/>
  <c r="V25" i="2" s="1"/>
  <c r="W25" i="2"/>
  <c r="Y25" i="2"/>
  <c r="Z25" i="2" s="1"/>
  <c r="AA25" i="2"/>
  <c r="AB25" i="2" s="1"/>
  <c r="AC25" i="2"/>
  <c r="AE25" i="2"/>
  <c r="Q10" i="1" s="1"/>
  <c r="AG25" i="2"/>
  <c r="AH25" i="2" s="1"/>
  <c r="AI25" i="2"/>
  <c r="AK25" i="2"/>
  <c r="AL25" i="2" s="1"/>
  <c r="AM25" i="2"/>
  <c r="AO25" i="2"/>
  <c r="AP25" i="2" s="1"/>
  <c r="AQ25" i="4"/>
  <c r="AO25" i="4"/>
  <c r="AM25" i="4"/>
  <c r="AK25" i="4"/>
  <c r="AI25" i="4"/>
  <c r="AG25" i="4"/>
  <c r="AE25" i="4"/>
  <c r="AC25" i="4"/>
  <c r="AD25" i="4" s="1"/>
  <c r="AA25" i="4"/>
  <c r="AB25" i="4" s="1"/>
  <c r="W25" i="4"/>
  <c r="Y25" i="4"/>
  <c r="Q25" i="4"/>
  <c r="R25" i="4" s="1"/>
  <c r="U25" i="4"/>
  <c r="V25" i="4" s="1"/>
  <c r="S25" i="4"/>
  <c r="O25" i="4"/>
  <c r="G25" i="4"/>
  <c r="H25" i="4" s="1"/>
  <c r="M25" i="4"/>
  <c r="N25" i="4" s="1"/>
  <c r="E25" i="4"/>
  <c r="F25" i="4" s="1"/>
  <c r="K25" i="4"/>
  <c r="C25" i="4"/>
  <c r="D25" i="4" s="1"/>
  <c r="I25" i="4"/>
  <c r="J25" i="4" s="1"/>
  <c r="AF25" i="2"/>
  <c r="AN25" i="2"/>
  <c r="AD25" i="2"/>
  <c r="X25" i="2"/>
  <c r="J25" i="2"/>
  <c r="D25" i="2"/>
  <c r="AJ25" i="2"/>
  <c r="T25" i="2"/>
  <c r="P25" i="2"/>
  <c r="H25" i="2"/>
  <c r="AJ25" i="4"/>
  <c r="AP25" i="4"/>
  <c r="AL25" i="4"/>
  <c r="AN25" i="4"/>
  <c r="AH25" i="4"/>
  <c r="X25" i="4"/>
  <c r="AF25" i="4"/>
  <c r="Z25" i="4"/>
  <c r="P25" i="4"/>
  <c r="L25" i="4"/>
  <c r="T25" i="4"/>
  <c r="AR25" i="4"/>
  <c r="B26" i="4"/>
  <c r="AR25" i="2"/>
  <c r="R10" i="1" l="1"/>
  <c r="AO26" i="4"/>
  <c r="AP26" i="4" s="1"/>
  <c r="AM26" i="4"/>
  <c r="AK26" i="4"/>
  <c r="AQ26" i="4"/>
  <c r="AG26" i="4"/>
  <c r="AC26" i="4"/>
  <c r="AI26" i="4"/>
  <c r="AJ26" i="4" s="1"/>
  <c r="AA26" i="4"/>
  <c r="Y26" i="4"/>
  <c r="AE26" i="4"/>
  <c r="U26" i="4"/>
  <c r="V26" i="4" s="1"/>
  <c r="W26" i="4"/>
  <c r="S26" i="4"/>
  <c r="T26" i="4" s="1"/>
  <c r="O26" i="4"/>
  <c r="P26" i="4" s="1"/>
  <c r="Q26" i="4"/>
  <c r="R26" i="4" s="1"/>
  <c r="M26" i="4"/>
  <c r="E26" i="4"/>
  <c r="F26" i="4" s="1"/>
  <c r="K26" i="4"/>
  <c r="C26" i="4"/>
  <c r="D26" i="4" s="1"/>
  <c r="I26" i="4"/>
  <c r="J26" i="4" s="1"/>
  <c r="G26" i="4"/>
  <c r="H26" i="4" s="1"/>
  <c r="AL26" i="4"/>
  <c r="AN26" i="4"/>
  <c r="AB26" i="4"/>
  <c r="AH26" i="4"/>
  <c r="AD26" i="4"/>
  <c r="AF26" i="4"/>
  <c r="Z26" i="4"/>
  <c r="X26" i="4"/>
  <c r="N26" i="4"/>
  <c r="L26" i="4"/>
  <c r="B27" i="4"/>
  <c r="AR26" i="4"/>
  <c r="AM27" i="4" l="1"/>
  <c r="AK27" i="4"/>
  <c r="AQ27" i="4"/>
  <c r="AR27" i="4" s="1"/>
  <c r="AO27" i="4"/>
  <c r="AE27" i="4"/>
  <c r="AF27" i="4" s="1"/>
  <c r="AI27" i="4"/>
  <c r="AG27" i="4"/>
  <c r="AH27" i="4" s="1"/>
  <c r="Y27" i="4"/>
  <c r="W27" i="4"/>
  <c r="AC27" i="4"/>
  <c r="AA27" i="4"/>
  <c r="AB27" i="4" s="1"/>
  <c r="S27" i="4"/>
  <c r="U27" i="4"/>
  <c r="V27" i="4" s="1"/>
  <c r="Q27" i="4"/>
  <c r="K27" i="4"/>
  <c r="L27" i="4" s="1"/>
  <c r="I27" i="4"/>
  <c r="O27" i="4"/>
  <c r="P27" i="4" s="1"/>
  <c r="G27" i="4"/>
  <c r="C27" i="4"/>
  <c r="D27" i="4" s="1"/>
  <c r="M27" i="4"/>
  <c r="E27" i="4"/>
  <c r="F27" i="4" s="1"/>
  <c r="AL27" i="4"/>
  <c r="AN27" i="4"/>
  <c r="AJ27" i="4"/>
  <c r="AP27" i="4"/>
  <c r="AD27" i="4"/>
  <c r="Z27" i="4"/>
  <c r="X27" i="4"/>
  <c r="T27" i="4"/>
  <c r="J27" i="4"/>
  <c r="R27" i="4"/>
  <c r="N27" i="4"/>
  <c r="H27" i="4"/>
  <c r="B28" i="4"/>
  <c r="AK28" i="4" l="1"/>
  <c r="AQ28" i="4"/>
  <c r="AO28" i="4"/>
  <c r="AP28" i="4" s="1"/>
  <c r="AM28" i="4"/>
  <c r="AI28" i="4"/>
  <c r="AG28" i="4"/>
  <c r="AE28" i="4"/>
  <c r="AF28" i="4" s="1"/>
  <c r="AC28" i="4"/>
  <c r="U28" i="4"/>
  <c r="AA28" i="4"/>
  <c r="AB28" i="4" s="1"/>
  <c r="Y28" i="4"/>
  <c r="Z28" i="4" s="1"/>
  <c r="Q28" i="4"/>
  <c r="O28" i="4"/>
  <c r="W28" i="4"/>
  <c r="S28" i="4"/>
  <c r="T28" i="4" s="1"/>
  <c r="I28" i="4"/>
  <c r="G28" i="4"/>
  <c r="H28" i="4" s="1"/>
  <c r="M28" i="4"/>
  <c r="N28" i="4" s="1"/>
  <c r="E28" i="4"/>
  <c r="F28" i="4" s="1"/>
  <c r="C28" i="4"/>
  <c r="K28" i="4"/>
  <c r="L28" i="4" s="1"/>
  <c r="AN28" i="4"/>
  <c r="AJ28" i="4"/>
  <c r="AL28" i="4"/>
  <c r="AH28" i="4"/>
  <c r="AD28" i="4"/>
  <c r="X28" i="4"/>
  <c r="R28" i="4"/>
  <c r="P28" i="4"/>
  <c r="V28" i="4"/>
  <c r="J28" i="4"/>
  <c r="AR28" i="4"/>
  <c r="B29" i="4"/>
  <c r="D28" i="4"/>
  <c r="AQ29" i="4" l="1"/>
  <c r="AR29" i="4" s="1"/>
  <c r="AO29" i="4"/>
  <c r="AP29" i="4" s="1"/>
  <c r="AM29" i="4"/>
  <c r="AN29" i="4" s="1"/>
  <c r="AK29" i="4"/>
  <c r="AI29" i="4"/>
  <c r="AG29" i="4"/>
  <c r="AH29" i="4" s="1"/>
  <c r="AE29" i="4"/>
  <c r="AF29" i="4" s="1"/>
  <c r="AC29" i="4"/>
  <c r="AA29" i="4"/>
  <c r="W29" i="4"/>
  <c r="X29" i="4" s="1"/>
  <c r="Q29" i="4"/>
  <c r="R29" i="4" s="1"/>
  <c r="O29" i="4"/>
  <c r="S29" i="4"/>
  <c r="T29" i="4" s="1"/>
  <c r="Y29" i="4"/>
  <c r="Z29" i="4" s="1"/>
  <c r="U29" i="4"/>
  <c r="V29" i="4" s="1"/>
  <c r="G29" i="4"/>
  <c r="M29" i="4"/>
  <c r="N29" i="4" s="1"/>
  <c r="E29" i="4"/>
  <c r="F29" i="4" s="1"/>
  <c r="K29" i="4"/>
  <c r="L29" i="4" s="1"/>
  <c r="I29" i="4"/>
  <c r="C29" i="4"/>
  <c r="D29" i="4" s="1"/>
  <c r="AJ29" i="4"/>
  <c r="AL29" i="4"/>
  <c r="AD29" i="4"/>
  <c r="AB29" i="4"/>
  <c r="P29" i="4"/>
  <c r="H29" i="4"/>
  <c r="J29" i="4"/>
  <c r="B30" i="4"/>
  <c r="AO30" i="4" l="1"/>
  <c r="AM30" i="4"/>
  <c r="AK30" i="4"/>
  <c r="AQ30" i="4"/>
  <c r="AG30" i="4"/>
  <c r="AH30" i="4" s="1"/>
  <c r="AC30" i="4"/>
  <c r="AD30" i="4" s="1"/>
  <c r="AI30" i="4"/>
  <c r="AA30" i="4"/>
  <c r="AE30" i="4"/>
  <c r="AF30" i="4" s="1"/>
  <c r="Y30" i="4"/>
  <c r="Z30" i="4" s="1"/>
  <c r="U30" i="4"/>
  <c r="O30" i="4"/>
  <c r="S30" i="4"/>
  <c r="W30" i="4"/>
  <c r="X30" i="4" s="1"/>
  <c r="Q30" i="4"/>
  <c r="R30" i="4" s="1"/>
  <c r="M30" i="4"/>
  <c r="K30" i="4"/>
  <c r="L30" i="4" s="1"/>
  <c r="C30" i="4"/>
  <c r="D30" i="4" s="1"/>
  <c r="I30" i="4"/>
  <c r="J30" i="4" s="1"/>
  <c r="E30" i="4"/>
  <c r="F30" i="4" s="1"/>
  <c r="G30" i="4"/>
  <c r="H30" i="4" s="1"/>
  <c r="AP30" i="4"/>
  <c r="AL30" i="4"/>
  <c r="AN30" i="4"/>
  <c r="AJ30" i="4"/>
  <c r="AB30" i="4"/>
  <c r="V30" i="4"/>
  <c r="N30" i="4"/>
  <c r="T30" i="4"/>
  <c r="P30" i="4"/>
  <c r="B31" i="4"/>
  <c r="AR30" i="4"/>
  <c r="AM31" i="4" l="1"/>
  <c r="AK31" i="4"/>
  <c r="AQ31" i="4"/>
  <c r="AO31" i="4"/>
  <c r="AE31" i="4"/>
  <c r="AI31" i="4"/>
  <c r="AJ31" i="4" s="1"/>
  <c r="AG31" i="4"/>
  <c r="AC31" i="4"/>
  <c r="Y31" i="4"/>
  <c r="Z31" i="4" s="1"/>
  <c r="W31" i="4"/>
  <c r="X31" i="4" s="1"/>
  <c r="AA31" i="4"/>
  <c r="S31" i="4"/>
  <c r="U31" i="4"/>
  <c r="Q31" i="4"/>
  <c r="R31" i="4" s="1"/>
  <c r="K31" i="4"/>
  <c r="L31" i="4" s="1"/>
  <c r="O31" i="4"/>
  <c r="I31" i="4"/>
  <c r="J31" i="4" s="1"/>
  <c r="G31" i="4"/>
  <c r="C31" i="4"/>
  <c r="D31" i="4" s="1"/>
  <c r="E31" i="4"/>
  <c r="M31" i="4"/>
  <c r="AL31" i="4"/>
  <c r="AN31" i="4"/>
  <c r="AP31" i="4"/>
  <c r="AF31" i="4"/>
  <c r="AH31" i="4"/>
  <c r="V31" i="4"/>
  <c r="T31" i="4"/>
  <c r="AB31" i="4"/>
  <c r="AD31" i="4"/>
  <c r="N31" i="4"/>
  <c r="P31" i="4"/>
  <c r="H31" i="4"/>
  <c r="B32" i="4"/>
  <c r="AR31" i="4"/>
  <c r="F31" i="4"/>
  <c r="AK32" i="4" l="1"/>
  <c r="AQ32" i="4"/>
  <c r="AO32" i="4"/>
  <c r="AM32" i="4"/>
  <c r="AI32" i="4"/>
  <c r="AJ32" i="4" s="1"/>
  <c r="AG32" i="4"/>
  <c r="AE32" i="4"/>
  <c r="U32" i="4"/>
  <c r="AA32" i="4"/>
  <c r="AB32" i="4" s="1"/>
  <c r="AC32" i="4"/>
  <c r="Y32" i="4"/>
  <c r="S32" i="4"/>
  <c r="W32" i="4"/>
  <c r="X32" i="4" s="1"/>
  <c r="Q32" i="4"/>
  <c r="O32" i="4"/>
  <c r="P32" i="4" s="1"/>
  <c r="I32" i="4"/>
  <c r="G32" i="4"/>
  <c r="H32" i="4" s="1"/>
  <c r="M32" i="4"/>
  <c r="E32" i="4"/>
  <c r="F32" i="4" s="1"/>
  <c r="K32" i="4"/>
  <c r="L32" i="4" s="1"/>
  <c r="C32" i="4"/>
  <c r="D32" i="4" s="1"/>
  <c r="AN32" i="4"/>
  <c r="AP32" i="4"/>
  <c r="AL32" i="4"/>
  <c r="AD32" i="4"/>
  <c r="AH32" i="4"/>
  <c r="T32" i="4"/>
  <c r="AF32" i="4"/>
  <c r="Z32" i="4"/>
  <c r="V32" i="4"/>
  <c r="R32" i="4"/>
  <c r="N32" i="4"/>
  <c r="J32" i="4"/>
  <c r="B33" i="4"/>
  <c r="AR32" i="4"/>
  <c r="AQ33" i="4" l="1"/>
  <c r="AO33" i="4"/>
  <c r="AM33" i="4"/>
  <c r="AK33" i="4"/>
  <c r="AI33" i="4"/>
  <c r="AG33" i="4"/>
  <c r="AE33" i="4"/>
  <c r="AC33" i="4"/>
  <c r="AA33" i="4"/>
  <c r="W33" i="4"/>
  <c r="Q33" i="4"/>
  <c r="U33" i="4"/>
  <c r="O33" i="4"/>
  <c r="P33" i="4" s="1"/>
  <c r="Y33" i="4"/>
  <c r="S33" i="4"/>
  <c r="T33" i="4" s="1"/>
  <c r="G33" i="4"/>
  <c r="C33" i="4"/>
  <c r="M33" i="4"/>
  <c r="E33" i="4"/>
  <c r="F33" i="4" s="1"/>
  <c r="K33" i="4"/>
  <c r="L33" i="4" s="1"/>
  <c r="I33" i="4"/>
  <c r="J33" i="4" s="1"/>
  <c r="AJ33" i="4"/>
  <c r="AP33" i="4"/>
  <c r="AL33" i="4"/>
  <c r="AN33" i="4"/>
  <c r="AH33" i="4"/>
  <c r="AD33" i="4"/>
  <c r="AF33" i="4"/>
  <c r="AB33" i="4"/>
  <c r="X33" i="4"/>
  <c r="Z33" i="4"/>
  <c r="R33" i="4"/>
  <c r="H33" i="4"/>
  <c r="V33" i="4"/>
  <c r="N33" i="4"/>
  <c r="AR33" i="4"/>
  <c r="D33" i="4"/>
  <c r="B34" i="4"/>
  <c r="AO34" i="4" l="1"/>
  <c r="AM34" i="4"/>
  <c r="AK34" i="4"/>
  <c r="AQ34" i="4"/>
  <c r="AG34" i="4"/>
  <c r="AC34" i="4"/>
  <c r="AI34" i="4"/>
  <c r="AJ34" i="4" s="1"/>
  <c r="AE34" i="4"/>
  <c r="AA34" i="4"/>
  <c r="Y34" i="4"/>
  <c r="U34" i="4"/>
  <c r="V34" i="4" s="1"/>
  <c r="W34" i="4"/>
  <c r="O34" i="4"/>
  <c r="S34" i="4"/>
  <c r="Q34" i="4"/>
  <c r="R34" i="4" s="1"/>
  <c r="M34" i="4"/>
  <c r="K34" i="4"/>
  <c r="C34" i="4"/>
  <c r="I34" i="4"/>
  <c r="J34" i="4" s="1"/>
  <c r="G34" i="4"/>
  <c r="E34" i="4"/>
  <c r="AP34" i="4"/>
  <c r="AL34" i="4"/>
  <c r="AN34" i="4"/>
  <c r="AB34" i="4"/>
  <c r="AH34" i="4"/>
  <c r="AF34" i="4"/>
  <c r="AD34" i="4"/>
  <c r="Z34" i="4"/>
  <c r="X34" i="4"/>
  <c r="N34" i="4"/>
  <c r="P34" i="4"/>
  <c r="L34" i="4"/>
  <c r="T34" i="4"/>
  <c r="H34" i="4"/>
  <c r="B35" i="4"/>
  <c r="AR34" i="4"/>
  <c r="D34" i="4"/>
  <c r="F34" i="4"/>
  <c r="AM35" i="4" l="1"/>
  <c r="AK35" i="4"/>
  <c r="AQ35" i="4"/>
  <c r="AO35" i="4"/>
  <c r="AE35" i="4"/>
  <c r="AI35" i="4"/>
  <c r="AG35" i="4"/>
  <c r="Y35" i="4"/>
  <c r="W35" i="4"/>
  <c r="AC35" i="4"/>
  <c r="AA35" i="4"/>
  <c r="S35" i="4"/>
  <c r="U35" i="4"/>
  <c r="Q35" i="4"/>
  <c r="O35" i="4"/>
  <c r="K35" i="4"/>
  <c r="I35" i="4"/>
  <c r="G35" i="4"/>
  <c r="C35" i="4"/>
  <c r="M35" i="4"/>
  <c r="E35" i="4"/>
  <c r="F35" i="4" s="1"/>
  <c r="AL35" i="4"/>
  <c r="AN35" i="4"/>
  <c r="AJ35" i="4"/>
  <c r="AP35" i="4"/>
  <c r="AF35" i="4"/>
  <c r="AH35" i="4"/>
  <c r="AB35" i="4"/>
  <c r="Z35" i="4"/>
  <c r="V35" i="4"/>
  <c r="X35" i="4"/>
  <c r="AD35" i="4"/>
  <c r="L35" i="4"/>
  <c r="P35" i="4"/>
  <c r="J35" i="4"/>
  <c r="R35" i="4"/>
  <c r="N35" i="4"/>
  <c r="T35" i="4"/>
  <c r="H35" i="4"/>
  <c r="B36" i="4"/>
  <c r="D35" i="4"/>
  <c r="AR35" i="4"/>
  <c r="AK36" i="4" l="1"/>
  <c r="AQ36" i="4"/>
  <c r="AO36" i="4"/>
  <c r="AM36" i="4"/>
  <c r="AI36" i="4"/>
  <c r="AG36" i="4"/>
  <c r="AE36" i="4"/>
  <c r="AC36" i="4"/>
  <c r="U36" i="4"/>
  <c r="AA36" i="4"/>
  <c r="Y36" i="4"/>
  <c r="S36" i="4"/>
  <c r="Q36" i="4"/>
  <c r="O36" i="4"/>
  <c r="W36" i="4"/>
  <c r="I36" i="4"/>
  <c r="G36" i="4"/>
  <c r="M36" i="4"/>
  <c r="E36" i="4"/>
  <c r="C36" i="4"/>
  <c r="K36" i="4"/>
  <c r="L36" i="4" s="1"/>
  <c r="AN36" i="4"/>
  <c r="AJ36" i="4"/>
  <c r="AP36" i="4"/>
  <c r="AL36" i="4"/>
  <c r="AH36" i="4"/>
  <c r="T36" i="4"/>
  <c r="AF36" i="4"/>
  <c r="AB36" i="4"/>
  <c r="Z36" i="4"/>
  <c r="V36" i="4"/>
  <c r="AD36" i="4"/>
  <c r="X36" i="4"/>
  <c r="R36" i="4"/>
  <c r="N36" i="4"/>
  <c r="H36" i="4"/>
  <c r="P36" i="4"/>
  <c r="J36" i="4"/>
  <c r="B37" i="4"/>
  <c r="AR36" i="4"/>
  <c r="F36" i="4"/>
  <c r="D36" i="4"/>
  <c r="AQ37" i="4" l="1"/>
  <c r="AO37" i="4"/>
  <c r="AM37" i="4"/>
  <c r="AN37" i="4" s="1"/>
  <c r="AK37" i="4"/>
  <c r="AI37" i="4"/>
  <c r="AG37" i="4"/>
  <c r="AE37" i="4"/>
  <c r="AF37" i="4" s="1"/>
  <c r="AC37" i="4"/>
  <c r="AA37" i="4"/>
  <c r="W37" i="4"/>
  <c r="S37" i="4"/>
  <c r="T37" i="4" s="1"/>
  <c r="Q37" i="4"/>
  <c r="Y37" i="4"/>
  <c r="O37" i="4"/>
  <c r="U37" i="4"/>
  <c r="V37" i="4" s="1"/>
  <c r="G37" i="4"/>
  <c r="M37" i="4"/>
  <c r="E37" i="4"/>
  <c r="F37" i="4" s="1"/>
  <c r="K37" i="4"/>
  <c r="L37" i="4" s="1"/>
  <c r="C37" i="4"/>
  <c r="I37" i="4"/>
  <c r="J37" i="4" s="1"/>
  <c r="AJ37" i="4"/>
  <c r="AP37" i="4"/>
  <c r="AL37" i="4"/>
  <c r="AH37" i="4"/>
  <c r="AD37" i="4"/>
  <c r="X37" i="4"/>
  <c r="AB37" i="4"/>
  <c r="Z37" i="4"/>
  <c r="P37" i="4"/>
  <c r="H37" i="4"/>
  <c r="R37" i="4"/>
  <c r="N37" i="4"/>
  <c r="AR37" i="4"/>
  <c r="D37" i="4"/>
  <c r="B38" i="4"/>
  <c r="AO38" i="4" l="1"/>
  <c r="AM38" i="4"/>
  <c r="AK38" i="4"/>
  <c r="AQ38" i="4"/>
  <c r="AG38" i="4"/>
  <c r="AC38" i="4"/>
  <c r="AI38" i="4"/>
  <c r="AJ38" i="4" s="1"/>
  <c r="AA38" i="4"/>
  <c r="Y38" i="4"/>
  <c r="AE38" i="4"/>
  <c r="U38" i="4"/>
  <c r="V38" i="4" s="1"/>
  <c r="O38" i="4"/>
  <c r="W38" i="4"/>
  <c r="S38" i="4"/>
  <c r="Q38" i="4"/>
  <c r="R38" i="4" s="1"/>
  <c r="M38" i="4"/>
  <c r="E38" i="4"/>
  <c r="K38" i="4"/>
  <c r="C38" i="4"/>
  <c r="D38" i="4" s="1"/>
  <c r="I38" i="4"/>
  <c r="G38" i="4"/>
  <c r="H38" i="4" s="1"/>
  <c r="AP38" i="4"/>
  <c r="AL38" i="4"/>
  <c r="AN38" i="4"/>
  <c r="AB38" i="4"/>
  <c r="AF38" i="4"/>
  <c r="AD38" i="4"/>
  <c r="AH38" i="4"/>
  <c r="Z38" i="4"/>
  <c r="X38" i="4"/>
  <c r="T38" i="4"/>
  <c r="N38" i="4"/>
  <c r="J38" i="4"/>
  <c r="P38" i="4"/>
  <c r="L38" i="4"/>
  <c r="AR38" i="4"/>
  <c r="F38" i="4"/>
  <c r="B39" i="4"/>
  <c r="AM39" i="4" l="1"/>
  <c r="AK39" i="4"/>
  <c r="AQ39" i="4"/>
  <c r="AO39" i="4"/>
  <c r="AE39" i="4"/>
  <c r="AI39" i="4"/>
  <c r="AG39" i="4"/>
  <c r="AC39" i="4"/>
  <c r="Y39" i="4"/>
  <c r="W39" i="4"/>
  <c r="AA39" i="4"/>
  <c r="AB39" i="4" s="1"/>
  <c r="S39" i="4"/>
  <c r="U39" i="4"/>
  <c r="Q39" i="4"/>
  <c r="K39" i="4"/>
  <c r="L39" i="4" s="1"/>
  <c r="I39" i="4"/>
  <c r="G39" i="4"/>
  <c r="C39" i="4"/>
  <c r="D39" i="4" s="1"/>
  <c r="E39" i="4"/>
  <c r="F39" i="4" s="1"/>
  <c r="O39" i="4"/>
  <c r="M39" i="4"/>
  <c r="N39" i="4" s="1"/>
  <c r="AL39" i="4"/>
  <c r="AN39" i="4"/>
  <c r="AJ39" i="4"/>
  <c r="AP39" i="4"/>
  <c r="AF39" i="4"/>
  <c r="AH39" i="4"/>
  <c r="AD39" i="4"/>
  <c r="Z39" i="4"/>
  <c r="V39" i="4"/>
  <c r="X39" i="4"/>
  <c r="R39" i="4"/>
  <c r="J39" i="4"/>
  <c r="T39" i="4"/>
  <c r="P39" i="4"/>
  <c r="H39" i="4"/>
  <c r="B40" i="4"/>
  <c r="AR39" i="4"/>
  <c r="AK40" i="4" l="1"/>
  <c r="AQ40" i="4"/>
  <c r="AO40" i="4"/>
  <c r="AM40" i="4"/>
  <c r="AI40" i="4"/>
  <c r="AG40" i="4"/>
  <c r="AE40" i="4"/>
  <c r="U40" i="4"/>
  <c r="AA40" i="4"/>
  <c r="AC40" i="4"/>
  <c r="Y40" i="4"/>
  <c r="W40" i="4"/>
  <c r="Q40" i="4"/>
  <c r="S40" i="4"/>
  <c r="O40" i="4"/>
  <c r="P40" i="4" s="1"/>
  <c r="I40" i="4"/>
  <c r="G40" i="4"/>
  <c r="H40" i="4" s="1"/>
  <c r="M40" i="4"/>
  <c r="E40" i="4"/>
  <c r="F40" i="4" s="1"/>
  <c r="K40" i="4"/>
  <c r="C40" i="4"/>
  <c r="D40" i="4" s="1"/>
  <c r="AN40" i="4"/>
  <c r="AJ40" i="4"/>
  <c r="AP40" i="4"/>
  <c r="AL40" i="4"/>
  <c r="AH40" i="4"/>
  <c r="AF40" i="4"/>
  <c r="AB40" i="4"/>
  <c r="T40" i="4"/>
  <c r="AD40" i="4"/>
  <c r="X40" i="4"/>
  <c r="Z40" i="4"/>
  <c r="V40" i="4"/>
  <c r="N40" i="4"/>
  <c r="R40" i="4"/>
  <c r="L40" i="4"/>
  <c r="J40" i="4"/>
  <c r="B41" i="4"/>
  <c r="AR40" i="4"/>
  <c r="AQ41" i="4" l="1"/>
  <c r="AO41" i="4"/>
  <c r="AM41" i="4"/>
  <c r="AK41" i="4"/>
  <c r="AI41" i="4"/>
  <c r="AG41" i="4"/>
  <c r="AE41" i="4"/>
  <c r="AC41" i="4"/>
  <c r="AA41" i="4"/>
  <c r="W41" i="4"/>
  <c r="Y41" i="4"/>
  <c r="Z41" i="4" s="1"/>
  <c r="Q41" i="4"/>
  <c r="U41" i="4"/>
  <c r="S41" i="4"/>
  <c r="O41" i="4"/>
  <c r="P41" i="4" s="1"/>
  <c r="G41" i="4"/>
  <c r="M41" i="4"/>
  <c r="E41" i="4"/>
  <c r="K41" i="4"/>
  <c r="L41" i="4" s="1"/>
  <c r="I41" i="4"/>
  <c r="J41" i="4" s="1"/>
  <c r="C41" i="4"/>
  <c r="D41" i="4" s="1"/>
  <c r="AJ41" i="4"/>
  <c r="AP41" i="4"/>
  <c r="AL41" i="4"/>
  <c r="AN41" i="4"/>
  <c r="AH41" i="4"/>
  <c r="AD41" i="4"/>
  <c r="X41" i="4"/>
  <c r="V41" i="4"/>
  <c r="AF41" i="4"/>
  <c r="AB41" i="4"/>
  <c r="T41" i="4"/>
  <c r="N41" i="4"/>
  <c r="H41" i="4"/>
  <c r="R41" i="4"/>
  <c r="B42" i="4"/>
  <c r="AR41" i="4"/>
  <c r="F41" i="4"/>
  <c r="AO42" i="4" l="1"/>
  <c r="AM42" i="4"/>
  <c r="AK42" i="4"/>
  <c r="AQ42" i="4"/>
  <c r="AG42" i="4"/>
  <c r="AC42" i="4"/>
  <c r="AI42" i="4"/>
  <c r="AA42" i="4"/>
  <c r="AB42" i="4" s="1"/>
  <c r="Y42" i="4"/>
  <c r="AE42" i="4"/>
  <c r="U42" i="4"/>
  <c r="W42" i="4"/>
  <c r="X42" i="4" s="1"/>
  <c r="S42" i="4"/>
  <c r="O42" i="4"/>
  <c r="Q42" i="4"/>
  <c r="R42" i="4" s="1"/>
  <c r="M42" i="4"/>
  <c r="N42" i="4" s="1"/>
  <c r="K42" i="4"/>
  <c r="C42" i="4"/>
  <c r="I42" i="4"/>
  <c r="J42" i="4" s="1"/>
  <c r="G42" i="4"/>
  <c r="H42" i="4" s="1"/>
  <c r="E42" i="4"/>
  <c r="AP42" i="4"/>
  <c r="AL42" i="4"/>
  <c r="AN42" i="4"/>
  <c r="AJ42" i="4"/>
  <c r="AH42" i="4"/>
  <c r="T42" i="4"/>
  <c r="AF42" i="4"/>
  <c r="AD42" i="4"/>
  <c r="Z42" i="4"/>
  <c r="V42" i="4"/>
  <c r="L42" i="4"/>
  <c r="P42" i="4"/>
  <c r="D42" i="4"/>
  <c r="B43" i="4"/>
  <c r="AR42" i="4"/>
  <c r="F42" i="4"/>
  <c r="AM43" i="4" l="1"/>
  <c r="AK43" i="4"/>
  <c r="AQ43" i="4"/>
  <c r="AO43" i="4"/>
  <c r="AP43" i="4" s="1"/>
  <c r="AE43" i="4"/>
  <c r="AI43" i="4"/>
  <c r="AG43" i="4"/>
  <c r="Y43" i="4"/>
  <c r="Z43" i="4" s="1"/>
  <c r="W43" i="4"/>
  <c r="AC43" i="4"/>
  <c r="AA43" i="4"/>
  <c r="S43" i="4"/>
  <c r="T43" i="4" s="1"/>
  <c r="U43" i="4"/>
  <c r="Q43" i="4"/>
  <c r="K43" i="4"/>
  <c r="I43" i="4"/>
  <c r="J43" i="4" s="1"/>
  <c r="O43" i="4"/>
  <c r="G43" i="4"/>
  <c r="C43" i="4"/>
  <c r="M43" i="4"/>
  <c r="N43" i="4" s="1"/>
  <c r="E43" i="4"/>
  <c r="F43" i="4" s="1"/>
  <c r="AL43" i="4"/>
  <c r="AN43" i="4"/>
  <c r="AJ43" i="4"/>
  <c r="AF43" i="4"/>
  <c r="AD43" i="4"/>
  <c r="AH43" i="4"/>
  <c r="V43" i="4"/>
  <c r="AB43" i="4"/>
  <c r="X43" i="4"/>
  <c r="L43" i="4"/>
  <c r="R43" i="4"/>
  <c r="P43" i="4"/>
  <c r="H43" i="4"/>
  <c r="D43" i="4"/>
  <c r="AR43" i="4"/>
  <c r="B44" i="4"/>
  <c r="AK44" i="4" l="1"/>
  <c r="AQ44" i="4"/>
  <c r="AO44" i="4"/>
  <c r="AM44" i="4"/>
  <c r="AN44" i="4" s="1"/>
  <c r="AC44" i="4"/>
  <c r="AI44" i="4"/>
  <c r="AG44" i="4"/>
  <c r="AE44" i="4"/>
  <c r="AF44" i="4" s="1"/>
  <c r="U44" i="4"/>
  <c r="AA44" i="4"/>
  <c r="Y44" i="4"/>
  <c r="Q44" i="4"/>
  <c r="R44" i="4" s="1"/>
  <c r="O44" i="4"/>
  <c r="W44" i="4"/>
  <c r="S44" i="4"/>
  <c r="I44" i="4"/>
  <c r="J44" i="4" s="1"/>
  <c r="G44" i="4"/>
  <c r="M44" i="4"/>
  <c r="E44" i="4"/>
  <c r="C44" i="4"/>
  <c r="D44" i="4" s="1"/>
  <c r="K44" i="4"/>
  <c r="L44" i="4" s="1"/>
  <c r="AJ44" i="4"/>
  <c r="AP44" i="4"/>
  <c r="AL44" i="4"/>
  <c r="AH44" i="4"/>
  <c r="AB44" i="4"/>
  <c r="AD44" i="4"/>
  <c r="T44" i="4"/>
  <c r="X44" i="4"/>
  <c r="Z44" i="4"/>
  <c r="P44" i="4"/>
  <c r="H44" i="4"/>
  <c r="V44" i="4"/>
  <c r="N44" i="4"/>
  <c r="AR44" i="4"/>
  <c r="B45" i="4"/>
  <c r="F44" i="4"/>
  <c r="AQ45" i="4" l="1"/>
  <c r="AO45" i="4"/>
  <c r="AM45" i="4"/>
  <c r="AK45" i="4"/>
  <c r="AI45" i="4"/>
  <c r="AG45" i="4"/>
  <c r="AE45" i="4"/>
  <c r="AC45" i="4"/>
  <c r="AA45" i="4"/>
  <c r="W45" i="4"/>
  <c r="Q45" i="4"/>
  <c r="R45" i="4" s="1"/>
  <c r="O45" i="4"/>
  <c r="S45" i="4"/>
  <c r="Y45" i="4"/>
  <c r="U45" i="4"/>
  <c r="V45" i="4" s="1"/>
  <c r="G45" i="4"/>
  <c r="M45" i="4"/>
  <c r="E45" i="4"/>
  <c r="K45" i="4"/>
  <c r="L45" i="4" s="1"/>
  <c r="C45" i="4"/>
  <c r="I45" i="4"/>
  <c r="J45" i="4" s="1"/>
  <c r="AJ45" i="4"/>
  <c r="AP45" i="4"/>
  <c r="AL45" i="4"/>
  <c r="AN45" i="4"/>
  <c r="AH45" i="4"/>
  <c r="AD45" i="4"/>
  <c r="AF45" i="4"/>
  <c r="AB45" i="4"/>
  <c r="X45" i="4"/>
  <c r="Z45" i="4"/>
  <c r="P45" i="4"/>
  <c r="H45" i="4"/>
  <c r="N45" i="4"/>
  <c r="T45" i="4"/>
  <c r="F45" i="4"/>
  <c r="D45" i="4"/>
  <c r="B46" i="4"/>
  <c r="AR45" i="4"/>
  <c r="AO46" i="4" l="1"/>
  <c r="AM46" i="4"/>
  <c r="AK46" i="4"/>
  <c r="AQ46" i="4"/>
  <c r="AG46" i="4"/>
  <c r="AC46" i="4"/>
  <c r="AI46" i="4"/>
  <c r="AA46" i="4"/>
  <c r="AE46" i="4"/>
  <c r="Y46" i="4"/>
  <c r="U46" i="4"/>
  <c r="O46" i="4"/>
  <c r="S46" i="4"/>
  <c r="W46" i="4"/>
  <c r="Q46" i="4"/>
  <c r="R46" i="4" s="1"/>
  <c r="M46" i="4"/>
  <c r="K46" i="4"/>
  <c r="C46" i="4"/>
  <c r="I46" i="4"/>
  <c r="J46" i="4" s="1"/>
  <c r="G46" i="4"/>
  <c r="E46" i="4"/>
  <c r="AP46" i="4"/>
  <c r="AL46" i="4"/>
  <c r="AN46" i="4"/>
  <c r="AJ46" i="4"/>
  <c r="AB46" i="4"/>
  <c r="AH46" i="4"/>
  <c r="V46" i="4"/>
  <c r="AF46" i="4"/>
  <c r="Z46" i="4"/>
  <c r="X46" i="4"/>
  <c r="AD46" i="4"/>
  <c r="N46" i="4"/>
  <c r="P46" i="4"/>
  <c r="L46" i="4"/>
  <c r="T46" i="4"/>
  <c r="H46" i="4"/>
  <c r="AR46" i="4"/>
  <c r="B47" i="4"/>
  <c r="D46" i="4"/>
  <c r="F46" i="4"/>
  <c r="AM47" i="4" l="1"/>
  <c r="AK47" i="4"/>
  <c r="AQ47" i="4"/>
  <c r="AO47" i="4"/>
  <c r="AE47" i="4"/>
  <c r="AI47" i="4"/>
  <c r="AG47" i="4"/>
  <c r="Y47" i="4"/>
  <c r="AC47" i="4"/>
  <c r="W47" i="4"/>
  <c r="AA47" i="4"/>
  <c r="S47" i="4"/>
  <c r="U47" i="4"/>
  <c r="Q47" i="4"/>
  <c r="K47" i="4"/>
  <c r="L47" i="4" s="1"/>
  <c r="O47" i="4"/>
  <c r="I47" i="4"/>
  <c r="G47" i="4"/>
  <c r="C47" i="4"/>
  <c r="D47" i="4" s="1"/>
  <c r="E47" i="4"/>
  <c r="M47" i="4"/>
  <c r="N47" i="4" s="1"/>
  <c r="AL47" i="4"/>
  <c r="AN47" i="4"/>
  <c r="AJ47" i="4"/>
  <c r="AP47" i="4"/>
  <c r="AF47" i="4"/>
  <c r="AH47" i="4"/>
  <c r="Z47" i="4"/>
  <c r="AB47" i="4"/>
  <c r="T47" i="4"/>
  <c r="AD47" i="4"/>
  <c r="X47" i="4"/>
  <c r="J47" i="4"/>
  <c r="V47" i="4"/>
  <c r="R47" i="4"/>
  <c r="P47" i="4"/>
  <c r="H47" i="4"/>
  <c r="B48" i="4"/>
  <c r="F47" i="4"/>
  <c r="AR47" i="4"/>
  <c r="AK48" i="4" l="1"/>
  <c r="AQ48" i="4"/>
  <c r="AO48" i="4"/>
  <c r="AM48" i="4"/>
  <c r="AC48" i="4"/>
  <c r="AI48" i="4"/>
  <c r="AG48" i="4"/>
  <c r="AE48" i="4"/>
  <c r="U48" i="4"/>
  <c r="AA48" i="4"/>
  <c r="Y48" i="4"/>
  <c r="Z48" i="4" s="1"/>
  <c r="S48" i="4"/>
  <c r="W48" i="4"/>
  <c r="Q48" i="4"/>
  <c r="O48" i="4"/>
  <c r="I48" i="4"/>
  <c r="J48" i="4" s="1"/>
  <c r="G48" i="4"/>
  <c r="M48" i="4"/>
  <c r="E48" i="4"/>
  <c r="F48" i="4" s="1"/>
  <c r="K48" i="4"/>
  <c r="L48" i="4" s="1"/>
  <c r="C48" i="4"/>
  <c r="D48" i="4" s="1"/>
  <c r="AN48" i="4"/>
  <c r="AJ48" i="4"/>
  <c r="AP48" i="4"/>
  <c r="AL48" i="4"/>
  <c r="AD48" i="4"/>
  <c r="AH48" i="4"/>
  <c r="T48" i="4"/>
  <c r="V48" i="4"/>
  <c r="X48" i="4"/>
  <c r="AF48" i="4"/>
  <c r="AB48" i="4"/>
  <c r="R48" i="4"/>
  <c r="H48" i="4"/>
  <c r="P48" i="4"/>
  <c r="N48" i="4"/>
  <c r="AR48" i="4"/>
  <c r="B49" i="4"/>
  <c r="AQ49" i="4" l="1"/>
  <c r="AO49" i="4"/>
  <c r="AM49" i="4"/>
  <c r="AN49" i="4" s="1"/>
  <c r="AK49" i="4"/>
  <c r="AI49" i="4"/>
  <c r="AG49" i="4"/>
  <c r="AE49" i="4"/>
  <c r="AF49" i="4" s="1"/>
  <c r="AC49" i="4"/>
  <c r="AA49" i="4"/>
  <c r="W49" i="4"/>
  <c r="Q49" i="4"/>
  <c r="R49" i="4" s="1"/>
  <c r="U49" i="4"/>
  <c r="O49" i="4"/>
  <c r="Y49" i="4"/>
  <c r="S49" i="4"/>
  <c r="T49" i="4" s="1"/>
  <c r="G49" i="4"/>
  <c r="C49" i="4"/>
  <c r="M49" i="4"/>
  <c r="E49" i="4"/>
  <c r="F49" i="4" s="1"/>
  <c r="K49" i="4"/>
  <c r="L49" i="4" s="1"/>
  <c r="I49" i="4"/>
  <c r="J49" i="4" s="1"/>
  <c r="AJ49" i="4"/>
  <c r="AP49" i="4"/>
  <c r="AL49" i="4"/>
  <c r="AH49" i="4"/>
  <c r="AD49" i="4"/>
  <c r="AB49" i="4"/>
  <c r="X49" i="4"/>
  <c r="V49" i="4"/>
  <c r="Z49" i="4"/>
  <c r="P49" i="4"/>
  <c r="H49" i="4"/>
  <c r="N49" i="4"/>
  <c r="D49" i="4"/>
  <c r="B50" i="4"/>
  <c r="AR49" i="4"/>
  <c r="AO50" i="4" l="1"/>
  <c r="AM50" i="4"/>
  <c r="AK50" i="4"/>
  <c r="AQ50" i="4"/>
  <c r="AG50" i="4"/>
  <c r="AC50" i="4"/>
  <c r="AI50" i="4"/>
  <c r="AE50" i="4"/>
  <c r="AA50" i="4"/>
  <c r="Y50" i="4"/>
  <c r="U50" i="4"/>
  <c r="W50" i="4"/>
  <c r="O50" i="4"/>
  <c r="S50" i="4"/>
  <c r="Q50" i="4"/>
  <c r="R50" i="4" s="1"/>
  <c r="M50" i="4"/>
  <c r="E50" i="4"/>
  <c r="K50" i="4"/>
  <c r="C50" i="4"/>
  <c r="D50" i="4" s="1"/>
  <c r="I50" i="4"/>
  <c r="G50" i="4"/>
  <c r="H50" i="4" s="1"/>
  <c r="AP50" i="4"/>
  <c r="AL50" i="4"/>
  <c r="AN50" i="4"/>
  <c r="AJ50" i="4"/>
  <c r="AB50" i="4"/>
  <c r="AH50" i="4"/>
  <c r="AF50" i="4"/>
  <c r="AD50" i="4"/>
  <c r="Z50" i="4"/>
  <c r="X50" i="4"/>
  <c r="V50" i="4"/>
  <c r="N50" i="4"/>
  <c r="T50" i="4"/>
  <c r="P50" i="4"/>
  <c r="J50" i="4"/>
  <c r="L50" i="4"/>
  <c r="F50" i="4"/>
  <c r="B51" i="4"/>
  <c r="AR50" i="4"/>
  <c r="AM51" i="4" l="1"/>
  <c r="AK51" i="4"/>
  <c r="AQ51" i="4"/>
  <c r="AO51" i="4"/>
  <c r="AE51" i="4"/>
  <c r="AI51" i="4"/>
  <c r="AG51" i="4"/>
  <c r="AC51" i="4"/>
  <c r="Y51" i="4"/>
  <c r="W51" i="4"/>
  <c r="AA51" i="4"/>
  <c r="AB51" i="4" s="1"/>
  <c r="S51" i="4"/>
  <c r="U51" i="4"/>
  <c r="Q51" i="4"/>
  <c r="O51" i="4"/>
  <c r="P51" i="4" s="1"/>
  <c r="K51" i="4"/>
  <c r="I51" i="4"/>
  <c r="G51" i="4"/>
  <c r="C51" i="4"/>
  <c r="D51" i="4" s="1"/>
  <c r="M51" i="4"/>
  <c r="E51" i="4"/>
  <c r="F51" i="4" s="1"/>
  <c r="AL51" i="4"/>
  <c r="AN51" i="4"/>
  <c r="AJ51" i="4"/>
  <c r="AP51" i="4"/>
  <c r="AF51" i="4"/>
  <c r="AH51" i="4"/>
  <c r="Z51" i="4"/>
  <c r="V51" i="4"/>
  <c r="AD51" i="4"/>
  <c r="X51" i="4"/>
  <c r="L51" i="4"/>
  <c r="T51" i="4"/>
  <c r="R51" i="4"/>
  <c r="J51" i="4"/>
  <c r="N51" i="4"/>
  <c r="H51" i="4"/>
  <c r="AR51" i="4"/>
  <c r="B52" i="4"/>
  <c r="AK52" i="4" l="1"/>
  <c r="AQ52" i="4"/>
  <c r="AO52" i="4"/>
  <c r="AM52" i="4"/>
  <c r="AC52" i="4"/>
  <c r="AI52" i="4"/>
  <c r="AG52" i="4"/>
  <c r="AE52" i="4"/>
  <c r="U52" i="4"/>
  <c r="AA52" i="4"/>
  <c r="Y52" i="4"/>
  <c r="S52" i="4"/>
  <c r="Q52" i="4"/>
  <c r="O52" i="4"/>
  <c r="W52" i="4"/>
  <c r="I52" i="4"/>
  <c r="G52" i="4"/>
  <c r="M52" i="4"/>
  <c r="E52" i="4"/>
  <c r="C52" i="4"/>
  <c r="K52" i="4"/>
  <c r="L52" i="4" s="1"/>
  <c r="AN52" i="4"/>
  <c r="AJ52" i="4"/>
  <c r="AP52" i="4"/>
  <c r="AL52" i="4"/>
  <c r="AH52" i="4"/>
  <c r="T52" i="4"/>
  <c r="Z52" i="4"/>
  <c r="V52" i="4"/>
  <c r="AF52" i="4"/>
  <c r="AB52" i="4"/>
  <c r="AD52" i="4"/>
  <c r="X52" i="4"/>
  <c r="N52" i="4"/>
  <c r="H52" i="4"/>
  <c r="R52" i="4"/>
  <c r="P52" i="4"/>
  <c r="J52" i="4"/>
  <c r="F52" i="4"/>
  <c r="AR52" i="4"/>
  <c r="B53" i="4"/>
  <c r="D52" i="4"/>
  <c r="AQ53" i="4" l="1"/>
  <c r="AO53" i="4"/>
  <c r="AM53" i="4"/>
  <c r="AK53" i="4"/>
  <c r="AI53" i="4"/>
  <c r="AG53" i="4"/>
  <c r="AE53" i="4"/>
  <c r="AC53" i="4"/>
  <c r="AA53" i="4"/>
  <c r="W53" i="4"/>
  <c r="S53" i="4"/>
  <c r="T53" i="4" s="1"/>
  <c r="Q53" i="4"/>
  <c r="Y53" i="4"/>
  <c r="O53" i="4"/>
  <c r="U53" i="4"/>
  <c r="V53" i="4" s="1"/>
  <c r="G53" i="4"/>
  <c r="M53" i="4"/>
  <c r="E53" i="4"/>
  <c r="K53" i="4"/>
  <c r="L53" i="4" s="1"/>
  <c r="I53" i="4"/>
  <c r="C53" i="4"/>
  <c r="D53" i="4" s="1"/>
  <c r="AJ53" i="4"/>
  <c r="AP53" i="4"/>
  <c r="AL53" i="4"/>
  <c r="AN53" i="4"/>
  <c r="AH53" i="4"/>
  <c r="AD53" i="4"/>
  <c r="AF53" i="4"/>
  <c r="X53" i="4"/>
  <c r="AB53" i="4"/>
  <c r="Z53" i="4"/>
  <c r="P53" i="4"/>
  <c r="H53" i="4"/>
  <c r="R53" i="4"/>
  <c r="J53" i="4"/>
  <c r="N53" i="4"/>
  <c r="B54" i="4"/>
  <c r="AR53" i="4"/>
  <c r="F53" i="4"/>
  <c r="AO54" i="4" l="1"/>
  <c r="AM54" i="4"/>
  <c r="AK54" i="4"/>
  <c r="AQ54" i="4"/>
  <c r="AG54" i="4"/>
  <c r="AC54" i="4"/>
  <c r="AI54" i="4"/>
  <c r="AA54" i="4"/>
  <c r="Y54" i="4"/>
  <c r="AE54" i="4"/>
  <c r="U54" i="4"/>
  <c r="O54" i="4"/>
  <c r="W54" i="4"/>
  <c r="S54" i="4"/>
  <c r="Q54" i="4"/>
  <c r="R54" i="4" s="1"/>
  <c r="M54" i="4"/>
  <c r="K54" i="4"/>
  <c r="C54" i="4"/>
  <c r="I54" i="4"/>
  <c r="J54" i="4" s="1"/>
  <c r="G54" i="4"/>
  <c r="E54" i="4"/>
  <c r="F54" i="4" s="1"/>
  <c r="AP54" i="4"/>
  <c r="AL54" i="4"/>
  <c r="AN54" i="4"/>
  <c r="AJ54" i="4"/>
  <c r="AB54" i="4"/>
  <c r="AF54" i="4"/>
  <c r="AD54" i="4"/>
  <c r="AH54" i="4"/>
  <c r="Z54" i="4"/>
  <c r="X54" i="4"/>
  <c r="T54" i="4"/>
  <c r="N54" i="4"/>
  <c r="P54" i="4"/>
  <c r="V54" i="4"/>
  <c r="L54" i="4"/>
  <c r="H54" i="4"/>
  <c r="AR54" i="4"/>
  <c r="D54" i="4"/>
  <c r="B55" i="4"/>
  <c r="AM55" i="4" l="1"/>
  <c r="AK55" i="4"/>
  <c r="AQ55" i="4"/>
  <c r="AO55" i="4"/>
  <c r="AE55" i="4"/>
  <c r="AI55" i="4"/>
  <c r="AA55" i="4"/>
  <c r="AG55" i="4"/>
  <c r="Y55" i="4"/>
  <c r="W55" i="4"/>
  <c r="AC55" i="4"/>
  <c r="S55" i="4"/>
  <c r="U55" i="4"/>
  <c r="Q55" i="4"/>
  <c r="O55" i="4"/>
  <c r="P55" i="4" s="1"/>
  <c r="K55" i="4"/>
  <c r="I55" i="4"/>
  <c r="G55" i="4"/>
  <c r="C55" i="4"/>
  <c r="D55" i="4" s="1"/>
  <c r="E55" i="4"/>
  <c r="M55" i="4"/>
  <c r="N55" i="4" s="1"/>
  <c r="AL55" i="4"/>
  <c r="AN55" i="4"/>
  <c r="AJ55" i="4"/>
  <c r="AP55" i="4"/>
  <c r="AF55" i="4"/>
  <c r="AH55" i="4"/>
  <c r="AB55" i="4"/>
  <c r="AD55" i="4"/>
  <c r="Z55" i="4"/>
  <c r="X55" i="4"/>
  <c r="V55" i="4"/>
  <c r="R55" i="4"/>
  <c r="L55" i="4"/>
  <c r="J55" i="4"/>
  <c r="T55" i="4"/>
  <c r="H55" i="4"/>
  <c r="AR55" i="4"/>
  <c r="F55" i="4"/>
  <c r="B56" i="4"/>
  <c r="AK56" i="4" l="1"/>
  <c r="AQ56" i="4"/>
  <c r="AO56" i="4"/>
  <c r="AM56" i="4"/>
  <c r="AC56" i="4"/>
  <c r="AI56" i="4"/>
  <c r="AG56" i="4"/>
  <c r="AE56" i="4"/>
  <c r="AA56" i="4"/>
  <c r="U56" i="4"/>
  <c r="Y56" i="4"/>
  <c r="W56" i="4"/>
  <c r="Q56" i="4"/>
  <c r="S56" i="4"/>
  <c r="O56" i="4"/>
  <c r="I56" i="4"/>
  <c r="G56" i="4"/>
  <c r="M56" i="4"/>
  <c r="E56" i="4"/>
  <c r="F56" i="4" s="1"/>
  <c r="K56" i="4"/>
  <c r="C56" i="4"/>
  <c r="D56" i="4" s="1"/>
  <c r="AN56" i="4"/>
  <c r="AJ56" i="4"/>
  <c r="AP56" i="4"/>
  <c r="AL56" i="4"/>
  <c r="AH56" i="4"/>
  <c r="AF56" i="4"/>
  <c r="AB56" i="4"/>
  <c r="T56" i="4"/>
  <c r="X56" i="4"/>
  <c r="V56" i="4"/>
  <c r="Z56" i="4"/>
  <c r="AD56" i="4"/>
  <c r="P56" i="4"/>
  <c r="J56" i="4"/>
  <c r="R56" i="4"/>
  <c r="N56" i="4"/>
  <c r="H56" i="4"/>
  <c r="L56" i="4"/>
  <c r="AR56" i="4"/>
  <c r="B57" i="4"/>
  <c r="AQ57" i="4" l="1"/>
  <c r="AO57" i="4"/>
  <c r="AM57" i="4"/>
  <c r="AK57" i="4"/>
  <c r="AI57" i="4"/>
  <c r="AG57" i="4"/>
  <c r="AE57" i="4"/>
  <c r="AC57" i="4"/>
  <c r="AA57" i="4"/>
  <c r="W57" i="4"/>
  <c r="Y57" i="4"/>
  <c r="Q57" i="4"/>
  <c r="U57" i="4"/>
  <c r="S57" i="4"/>
  <c r="O57" i="4"/>
  <c r="G57" i="4"/>
  <c r="M57" i="4"/>
  <c r="E57" i="4"/>
  <c r="K57" i="4"/>
  <c r="C57" i="4"/>
  <c r="I57" i="4"/>
  <c r="J57" i="4" s="1"/>
  <c r="AJ57" i="4"/>
  <c r="AP57" i="4"/>
  <c r="AL57" i="4"/>
  <c r="AN57" i="4"/>
  <c r="AH57" i="4"/>
  <c r="AD57" i="4"/>
  <c r="X57" i="4"/>
  <c r="AB57" i="4"/>
  <c r="Z57" i="4"/>
  <c r="AF57" i="4"/>
  <c r="V57" i="4"/>
  <c r="P57" i="4"/>
  <c r="R57" i="4"/>
  <c r="N57" i="4"/>
  <c r="H57" i="4"/>
  <c r="L57" i="4"/>
  <c r="T57" i="4"/>
  <c r="F57" i="4"/>
  <c r="D57" i="4"/>
  <c r="AR57" i="4"/>
  <c r="B58" i="4"/>
  <c r="AO58" i="4" l="1"/>
  <c r="AM58" i="4"/>
  <c r="AK58" i="4"/>
  <c r="AQ58" i="4"/>
  <c r="AG58" i="4"/>
  <c r="AC58" i="4"/>
  <c r="AI58" i="4"/>
  <c r="AA58" i="4"/>
  <c r="Y58" i="4"/>
  <c r="AE58" i="4"/>
  <c r="U58" i="4"/>
  <c r="W58" i="4"/>
  <c r="S58" i="4"/>
  <c r="O58" i="4"/>
  <c r="Q58" i="4"/>
  <c r="M58" i="4"/>
  <c r="E58" i="4"/>
  <c r="K58" i="4"/>
  <c r="C58" i="4"/>
  <c r="I58" i="4"/>
  <c r="G58" i="4"/>
  <c r="AP58" i="4"/>
  <c r="AL58" i="4"/>
  <c r="AN58" i="4"/>
  <c r="AJ58" i="4"/>
  <c r="AB58" i="4"/>
  <c r="AF58" i="4"/>
  <c r="AH58" i="4"/>
  <c r="R58" i="4"/>
  <c r="T58" i="4"/>
  <c r="AD58" i="4"/>
  <c r="Z58" i="4"/>
  <c r="X58" i="4"/>
  <c r="N58" i="4"/>
  <c r="L58" i="4"/>
  <c r="V58" i="4"/>
  <c r="J58" i="4"/>
  <c r="P58" i="4"/>
  <c r="H58" i="4"/>
  <c r="F58" i="4"/>
  <c r="D58" i="4"/>
  <c r="AR58" i="4"/>
  <c r="B59" i="4"/>
  <c r="AM59" i="4" l="1"/>
  <c r="AK59" i="4"/>
  <c r="AQ59" i="4"/>
  <c r="AO59" i="4"/>
  <c r="AE59" i="4"/>
  <c r="AI59" i="4"/>
  <c r="AA59" i="4"/>
  <c r="AG59" i="4"/>
  <c r="Y59" i="4"/>
  <c r="W59" i="4"/>
  <c r="AC59" i="4"/>
  <c r="S59" i="4"/>
  <c r="U59" i="4"/>
  <c r="Q59" i="4"/>
  <c r="O59" i="4"/>
  <c r="K59" i="4"/>
  <c r="I59" i="4"/>
  <c r="G59" i="4"/>
  <c r="C59" i="4"/>
  <c r="D59" i="4" s="1"/>
  <c r="M59" i="4"/>
  <c r="E59" i="4"/>
  <c r="F59" i="4" s="1"/>
  <c r="AL59" i="4"/>
  <c r="AN59" i="4"/>
  <c r="AJ59" i="4"/>
  <c r="AP59" i="4"/>
  <c r="AF59" i="4"/>
  <c r="AD59" i="4"/>
  <c r="AH59" i="4"/>
  <c r="Z59" i="4"/>
  <c r="V59" i="4"/>
  <c r="X59" i="4"/>
  <c r="AB59" i="4"/>
  <c r="T59" i="4"/>
  <c r="L59" i="4"/>
  <c r="J59" i="4"/>
  <c r="P59" i="4"/>
  <c r="R59" i="4"/>
  <c r="N59" i="4"/>
  <c r="H59" i="4"/>
  <c r="AR59" i="4"/>
  <c r="B60" i="4"/>
  <c r="AK60" i="4" l="1"/>
  <c r="AQ60" i="4"/>
  <c r="AO60" i="4"/>
  <c r="AM60" i="4"/>
  <c r="AC60" i="4"/>
  <c r="AI60" i="4"/>
  <c r="AG60" i="4"/>
  <c r="AE60" i="4"/>
  <c r="U60" i="4"/>
  <c r="AA60" i="4"/>
  <c r="Y60" i="4"/>
  <c r="Q60" i="4"/>
  <c r="O60" i="4"/>
  <c r="W60" i="4"/>
  <c r="S60" i="4"/>
  <c r="I60" i="4"/>
  <c r="G60" i="4"/>
  <c r="M60" i="4"/>
  <c r="E60" i="4"/>
  <c r="F60" i="4" s="1"/>
  <c r="C60" i="4"/>
  <c r="K60" i="4"/>
  <c r="L60" i="4" s="1"/>
  <c r="AN60" i="4"/>
  <c r="AJ60" i="4"/>
  <c r="AP60" i="4"/>
  <c r="AL60" i="4"/>
  <c r="AH60" i="4"/>
  <c r="AF60" i="4"/>
  <c r="AB60" i="4"/>
  <c r="AD60" i="4"/>
  <c r="T60" i="4"/>
  <c r="V60" i="4"/>
  <c r="X60" i="4"/>
  <c r="Z60" i="4"/>
  <c r="R60" i="4"/>
  <c r="P60" i="4"/>
  <c r="J60" i="4"/>
  <c r="H60" i="4"/>
  <c r="N60" i="4"/>
  <c r="D60" i="4"/>
  <c r="B61" i="4"/>
  <c r="AR60" i="4"/>
  <c r="AQ61" i="4" l="1"/>
  <c r="AO61" i="4"/>
  <c r="AM61" i="4"/>
  <c r="AK61" i="4"/>
  <c r="AI61" i="4"/>
  <c r="AG61" i="4"/>
  <c r="AE61" i="4"/>
  <c r="AC61" i="4"/>
  <c r="AA61" i="4"/>
  <c r="W61" i="4"/>
  <c r="Q61" i="4"/>
  <c r="R61" i="4" s="1"/>
  <c r="O61" i="4"/>
  <c r="S61" i="4"/>
  <c r="Y61" i="4"/>
  <c r="U61" i="4"/>
  <c r="V61" i="4" s="1"/>
  <c r="G61" i="4"/>
  <c r="C61" i="4"/>
  <c r="M61" i="4"/>
  <c r="E61" i="4"/>
  <c r="F61" i="4" s="1"/>
  <c r="K61" i="4"/>
  <c r="I61" i="4"/>
  <c r="AJ61" i="4"/>
  <c r="AP61" i="4"/>
  <c r="AL61" i="4"/>
  <c r="AN61" i="4"/>
  <c r="AH61" i="4"/>
  <c r="AD61" i="4"/>
  <c r="AF61" i="4"/>
  <c r="AB61" i="4"/>
  <c r="X61" i="4"/>
  <c r="Z61" i="4"/>
  <c r="P61" i="4"/>
  <c r="J61" i="4"/>
  <c r="H61" i="4"/>
  <c r="T61" i="4"/>
  <c r="N61" i="4"/>
  <c r="L61" i="4"/>
  <c r="B62" i="4"/>
  <c r="AR61" i="4"/>
  <c r="D61" i="4"/>
  <c r="AO62" i="4" l="1"/>
  <c r="AM62" i="4"/>
  <c r="AK62" i="4"/>
  <c r="AQ62" i="4"/>
  <c r="AG62" i="4"/>
  <c r="AC62" i="4"/>
  <c r="AI62" i="4"/>
  <c r="AA62" i="4"/>
  <c r="AE62" i="4"/>
  <c r="Y62" i="4"/>
  <c r="U62" i="4"/>
  <c r="O62" i="4"/>
  <c r="S62" i="4"/>
  <c r="W62" i="4"/>
  <c r="Q62" i="4"/>
  <c r="M62" i="4"/>
  <c r="K62" i="4"/>
  <c r="C62" i="4"/>
  <c r="I62" i="4"/>
  <c r="J62" i="4" s="1"/>
  <c r="E62" i="4"/>
  <c r="G62" i="4"/>
  <c r="AP62" i="4"/>
  <c r="AL62" i="4"/>
  <c r="AN62" i="4"/>
  <c r="AJ62" i="4"/>
  <c r="AB62" i="4"/>
  <c r="AF62" i="4"/>
  <c r="AH62" i="4"/>
  <c r="R62" i="4"/>
  <c r="AD62" i="4"/>
  <c r="Z62" i="4"/>
  <c r="X62" i="4"/>
  <c r="V62" i="4"/>
  <c r="N62" i="4"/>
  <c r="T62" i="4"/>
  <c r="P62" i="4"/>
  <c r="L62" i="4"/>
  <c r="H62" i="4"/>
  <c r="D62" i="4"/>
  <c r="F62" i="4"/>
  <c r="AR62" i="4"/>
  <c r="B63" i="4"/>
  <c r="AM63" i="4" l="1"/>
  <c r="AK63" i="4"/>
  <c r="AQ63" i="4"/>
  <c r="AO63" i="4"/>
  <c r="AE63" i="4"/>
  <c r="AI63" i="4"/>
  <c r="AA63" i="4"/>
  <c r="AG63" i="4"/>
  <c r="Y63" i="4"/>
  <c r="AC63" i="4"/>
  <c r="W63" i="4"/>
  <c r="S63" i="4"/>
  <c r="U63" i="4"/>
  <c r="Q63" i="4"/>
  <c r="O63" i="4"/>
  <c r="K63" i="4"/>
  <c r="I63" i="4"/>
  <c r="G63" i="4"/>
  <c r="C63" i="4"/>
  <c r="D63" i="4" s="1"/>
  <c r="E63" i="4"/>
  <c r="M63" i="4"/>
  <c r="N63" i="4" s="1"/>
  <c r="AL63" i="4"/>
  <c r="AN63" i="4"/>
  <c r="AJ63" i="4"/>
  <c r="AP63" i="4"/>
  <c r="AF63" i="4"/>
  <c r="AH63" i="4"/>
  <c r="Z63" i="4"/>
  <c r="V63" i="4"/>
  <c r="T63" i="4"/>
  <c r="AB63" i="4"/>
  <c r="AD63" i="4"/>
  <c r="X63" i="4"/>
  <c r="L63" i="4"/>
  <c r="J63" i="4"/>
  <c r="R63" i="4"/>
  <c r="P63" i="4"/>
  <c r="H63" i="4"/>
  <c r="B64" i="4"/>
  <c r="AR63" i="4"/>
  <c r="F63" i="4"/>
  <c r="AK64" i="4" l="1"/>
  <c r="AQ64" i="4"/>
  <c r="AO64" i="4"/>
  <c r="AM64" i="4"/>
  <c r="AC64" i="4"/>
  <c r="AI64" i="4"/>
  <c r="AG64" i="4"/>
  <c r="AE64" i="4"/>
  <c r="AA64" i="4"/>
  <c r="U64" i="4"/>
  <c r="Y64" i="4"/>
  <c r="S64" i="4"/>
  <c r="W64" i="4"/>
  <c r="Q64" i="4"/>
  <c r="O64" i="4"/>
  <c r="I64" i="4"/>
  <c r="G64" i="4"/>
  <c r="M64" i="4"/>
  <c r="E64" i="4"/>
  <c r="F64" i="4" s="1"/>
  <c r="K64" i="4"/>
  <c r="C64" i="4"/>
  <c r="D64" i="4" s="1"/>
  <c r="AN64" i="4"/>
  <c r="AJ64" i="4"/>
  <c r="AP64" i="4"/>
  <c r="AL64" i="4"/>
  <c r="AD64" i="4"/>
  <c r="AH64" i="4"/>
  <c r="AF64" i="4"/>
  <c r="T64" i="4"/>
  <c r="AB64" i="4"/>
  <c r="X64" i="4"/>
  <c r="Z64" i="4"/>
  <c r="V64" i="4"/>
  <c r="R64" i="4"/>
  <c r="L64" i="4"/>
  <c r="H64" i="4"/>
  <c r="P64" i="4"/>
  <c r="J64" i="4"/>
  <c r="N64" i="4"/>
  <c r="B65" i="4"/>
  <c r="AR64" i="4"/>
  <c r="AQ65" i="4" l="1"/>
  <c r="AO65" i="4"/>
  <c r="AM65" i="4"/>
  <c r="AK65" i="4"/>
  <c r="AI65" i="4"/>
  <c r="AG65" i="4"/>
  <c r="AE65" i="4"/>
  <c r="AC65" i="4"/>
  <c r="AA65" i="4"/>
  <c r="W65" i="4"/>
  <c r="Q65" i="4"/>
  <c r="U65" i="4"/>
  <c r="O65" i="4"/>
  <c r="Y65" i="4"/>
  <c r="S65" i="4"/>
  <c r="G65" i="4"/>
  <c r="M65" i="4"/>
  <c r="E65" i="4"/>
  <c r="K65" i="4"/>
  <c r="I65" i="4"/>
  <c r="C65" i="4"/>
  <c r="D65" i="4" s="1"/>
  <c r="AJ65" i="4"/>
  <c r="AP65" i="4"/>
  <c r="AL65" i="4"/>
  <c r="AN65" i="4"/>
  <c r="AH65" i="4"/>
  <c r="AD65" i="4"/>
  <c r="AF65" i="4"/>
  <c r="AB65" i="4"/>
  <c r="X65" i="4"/>
  <c r="Z65" i="4"/>
  <c r="T65" i="4"/>
  <c r="R65" i="4"/>
  <c r="P65" i="4"/>
  <c r="V65" i="4"/>
  <c r="H65" i="4"/>
  <c r="J65" i="4"/>
  <c r="N65" i="4"/>
  <c r="L65" i="4"/>
  <c r="AR65" i="4"/>
  <c r="B66" i="4"/>
  <c r="F65" i="4"/>
  <c r="AO66" i="4" l="1"/>
  <c r="AM66" i="4"/>
  <c r="AK66" i="4"/>
  <c r="AQ66" i="4"/>
  <c r="AG66" i="4"/>
  <c r="AC66" i="4"/>
  <c r="AI66" i="4"/>
  <c r="AA66" i="4"/>
  <c r="AE66" i="4"/>
  <c r="Y66" i="4"/>
  <c r="U66" i="4"/>
  <c r="W66" i="4"/>
  <c r="O66" i="4"/>
  <c r="M66" i="4"/>
  <c r="S66" i="4"/>
  <c r="T66" i="4" s="1"/>
  <c r="Q66" i="4"/>
  <c r="E66" i="4"/>
  <c r="K66" i="4"/>
  <c r="C66" i="4"/>
  <c r="D66" i="4" s="1"/>
  <c r="I66" i="4"/>
  <c r="G66" i="4"/>
  <c r="H66" i="4" s="1"/>
  <c r="AP66" i="4"/>
  <c r="AL66" i="4"/>
  <c r="AN66" i="4"/>
  <c r="AJ66" i="4"/>
  <c r="AB66" i="4"/>
  <c r="AH66" i="4"/>
  <c r="AF66" i="4"/>
  <c r="AD66" i="4"/>
  <c r="R66" i="4"/>
  <c r="Z66" i="4"/>
  <c r="X66" i="4"/>
  <c r="V66" i="4"/>
  <c r="N66" i="4"/>
  <c r="J66" i="4"/>
  <c r="P66" i="4"/>
  <c r="L66" i="4"/>
  <c r="F66" i="4"/>
  <c r="AR66" i="4"/>
  <c r="B67" i="4"/>
  <c r="AM67" i="4" l="1"/>
  <c r="AK67" i="4"/>
  <c r="AQ67" i="4"/>
  <c r="AO67" i="4"/>
  <c r="AP67" i="4" s="1"/>
  <c r="AE67" i="4"/>
  <c r="AI67" i="4"/>
  <c r="AA67" i="4"/>
  <c r="AG67" i="4"/>
  <c r="AH67" i="4" s="1"/>
  <c r="AC67" i="4"/>
  <c r="Y67" i="4"/>
  <c r="Z67" i="4" s="1"/>
  <c r="W67" i="4"/>
  <c r="S67" i="4"/>
  <c r="T67" i="4" s="1"/>
  <c r="U67" i="4"/>
  <c r="M67" i="4"/>
  <c r="Q67" i="4"/>
  <c r="R67" i="4" s="1"/>
  <c r="O67" i="4"/>
  <c r="P67" i="4" s="1"/>
  <c r="K67" i="4"/>
  <c r="I67" i="4"/>
  <c r="G67" i="4"/>
  <c r="H67" i="4" s="1"/>
  <c r="C67" i="4"/>
  <c r="D67" i="4" s="1"/>
  <c r="E67" i="4"/>
  <c r="F67" i="4" s="1"/>
  <c r="AL67" i="4"/>
  <c r="AN67" i="4"/>
  <c r="AJ67" i="4"/>
  <c r="AF67" i="4"/>
  <c r="AB67" i="4"/>
  <c r="V67" i="4"/>
  <c r="X67" i="4"/>
  <c r="AD67" i="4"/>
  <c r="L67" i="4"/>
  <c r="J67" i="4"/>
  <c r="N67" i="4"/>
  <c r="B68" i="4"/>
  <c r="AR67" i="4"/>
  <c r="AK68" i="4" l="1"/>
  <c r="AQ68" i="4"/>
  <c r="AO68" i="4"/>
  <c r="AM68" i="4"/>
  <c r="AC68" i="4"/>
  <c r="AI68" i="4"/>
  <c r="AG68" i="4"/>
  <c r="AE68" i="4"/>
  <c r="U68" i="4"/>
  <c r="AA68" i="4"/>
  <c r="Y68" i="4"/>
  <c r="S68" i="4"/>
  <c r="Q68" i="4"/>
  <c r="O68" i="4"/>
  <c r="W68" i="4"/>
  <c r="M68" i="4"/>
  <c r="I68" i="4"/>
  <c r="G68" i="4"/>
  <c r="H68" i="4" s="1"/>
  <c r="E68" i="4"/>
  <c r="C68" i="4"/>
  <c r="K68" i="4"/>
  <c r="AN68" i="4"/>
  <c r="AJ68" i="4"/>
  <c r="AP68" i="4"/>
  <c r="AL68" i="4"/>
  <c r="AH68" i="4"/>
  <c r="AF68" i="4"/>
  <c r="T68" i="4"/>
  <c r="AB68" i="4"/>
  <c r="Z68" i="4"/>
  <c r="AD68" i="4"/>
  <c r="X68" i="4"/>
  <c r="V68" i="4"/>
  <c r="N68" i="4"/>
  <c r="L68" i="4"/>
  <c r="R68" i="4"/>
  <c r="P68" i="4"/>
  <c r="J68" i="4"/>
  <c r="B69" i="4"/>
  <c r="AR68" i="4"/>
  <c r="F68" i="4"/>
  <c r="D68" i="4"/>
  <c r="AQ69" i="4" l="1"/>
  <c r="AO69" i="4"/>
  <c r="AM69" i="4"/>
  <c r="AK69" i="4"/>
  <c r="AI69" i="4"/>
  <c r="AG69" i="4"/>
  <c r="AE69" i="4"/>
  <c r="AC69" i="4"/>
  <c r="AA69" i="4"/>
  <c r="W69" i="4"/>
  <c r="S69" i="4"/>
  <c r="Q69" i="4"/>
  <c r="Y69" i="4"/>
  <c r="O69" i="4"/>
  <c r="M69" i="4"/>
  <c r="U69" i="4"/>
  <c r="G69" i="4"/>
  <c r="E69" i="4"/>
  <c r="K69" i="4"/>
  <c r="C69" i="4"/>
  <c r="I69" i="4"/>
  <c r="AJ69" i="4"/>
  <c r="AP69" i="4"/>
  <c r="AL69" i="4"/>
  <c r="AN69" i="4"/>
  <c r="AH69" i="4"/>
  <c r="AF69" i="4"/>
  <c r="AD69" i="4"/>
  <c r="T69" i="4"/>
  <c r="V69" i="4"/>
  <c r="X69" i="4"/>
  <c r="AB69" i="4"/>
  <c r="Z69" i="4"/>
  <c r="P69" i="4"/>
  <c r="L69" i="4"/>
  <c r="R69" i="4"/>
  <c r="J69" i="4"/>
  <c r="N69" i="4"/>
  <c r="H69" i="4"/>
  <c r="B70" i="4"/>
  <c r="AR69" i="4"/>
  <c r="F69" i="4"/>
  <c r="D69" i="4"/>
  <c r="AO70" i="4" l="1"/>
  <c r="AM70" i="4"/>
  <c r="AK70" i="4"/>
  <c r="AQ70" i="4"/>
  <c r="AI70" i="4"/>
  <c r="AG70" i="4"/>
  <c r="AC70" i="4"/>
  <c r="AA70" i="4"/>
  <c r="Y70" i="4"/>
  <c r="AE70" i="4"/>
  <c r="U70" i="4"/>
  <c r="V70" i="4" s="1"/>
  <c r="O70" i="4"/>
  <c r="M70" i="4"/>
  <c r="W70" i="4"/>
  <c r="S70" i="4"/>
  <c r="T70" i="4" s="1"/>
  <c r="Q70" i="4"/>
  <c r="K70" i="4"/>
  <c r="C70" i="4"/>
  <c r="I70" i="4"/>
  <c r="J70" i="4" s="1"/>
  <c r="G70" i="4"/>
  <c r="E70" i="4"/>
  <c r="AP70" i="4"/>
  <c r="AL70" i="4"/>
  <c r="AN70" i="4"/>
  <c r="AJ70" i="4"/>
  <c r="AF70" i="4"/>
  <c r="AB70" i="4"/>
  <c r="AH70" i="4"/>
  <c r="AD70" i="4"/>
  <c r="R70" i="4"/>
  <c r="X70" i="4"/>
  <c r="Z70" i="4"/>
  <c r="N70" i="4"/>
  <c r="P70" i="4"/>
  <c r="L70" i="4"/>
  <c r="H70" i="4"/>
  <c r="AR70" i="4"/>
  <c r="B71" i="4"/>
  <c r="D70" i="4"/>
  <c r="F70" i="4"/>
  <c r="AM71" i="4" l="1"/>
  <c r="AK71" i="4"/>
  <c r="AQ71" i="4"/>
  <c r="AI71" i="4"/>
  <c r="AO71" i="4"/>
  <c r="AE71" i="4"/>
  <c r="AA71" i="4"/>
  <c r="AG71" i="4"/>
  <c r="Y71" i="4"/>
  <c r="W71" i="4"/>
  <c r="AC71" i="4"/>
  <c r="S71" i="4"/>
  <c r="M71" i="4"/>
  <c r="U71" i="4"/>
  <c r="Q71" i="4"/>
  <c r="O71" i="4"/>
  <c r="K71" i="4"/>
  <c r="I71" i="4"/>
  <c r="G71" i="4"/>
  <c r="H71" i="4" s="1"/>
  <c r="C71" i="4"/>
  <c r="E71" i="4"/>
  <c r="F71" i="4" s="1"/>
  <c r="AL71" i="4"/>
  <c r="AN71" i="4"/>
  <c r="AP71" i="4"/>
  <c r="AJ71" i="4"/>
  <c r="AD71" i="4"/>
  <c r="AB71" i="4"/>
  <c r="AH71" i="4"/>
  <c r="AF71" i="4"/>
  <c r="Z71" i="4"/>
  <c r="X71" i="4"/>
  <c r="V71" i="4"/>
  <c r="R71" i="4"/>
  <c r="L71" i="4"/>
  <c r="J71" i="4"/>
  <c r="T71" i="4"/>
  <c r="P71" i="4"/>
  <c r="N71" i="4"/>
  <c r="AR71" i="4"/>
  <c r="B72" i="4"/>
  <c r="D71" i="4"/>
  <c r="AK72" i="4" l="1"/>
  <c r="AQ72" i="4"/>
  <c r="AI72" i="4"/>
  <c r="AO72" i="4"/>
  <c r="AM72" i="4"/>
  <c r="AC72" i="4"/>
  <c r="AG72" i="4"/>
  <c r="AE72" i="4"/>
  <c r="AA72" i="4"/>
  <c r="U72" i="4"/>
  <c r="Y72" i="4"/>
  <c r="W72" i="4"/>
  <c r="Q72" i="4"/>
  <c r="S72" i="4"/>
  <c r="O72" i="4"/>
  <c r="P72" i="4" s="1"/>
  <c r="I72" i="4"/>
  <c r="G72" i="4"/>
  <c r="E72" i="4"/>
  <c r="M72" i="4"/>
  <c r="N72" i="4" s="1"/>
  <c r="K72" i="4"/>
  <c r="C72" i="4"/>
  <c r="D72" i="4" s="1"/>
  <c r="AN72" i="4"/>
  <c r="AP72" i="4"/>
  <c r="AJ72" i="4"/>
  <c r="AL72" i="4"/>
  <c r="AH72" i="4"/>
  <c r="AF72" i="4"/>
  <c r="AB72" i="4"/>
  <c r="T72" i="4"/>
  <c r="Z72" i="4"/>
  <c r="AD72" i="4"/>
  <c r="X72" i="4"/>
  <c r="R72" i="4"/>
  <c r="V72" i="4"/>
  <c r="L72" i="4"/>
  <c r="J72" i="4"/>
  <c r="H72" i="4"/>
  <c r="AR72" i="4"/>
  <c r="B73" i="4"/>
  <c r="F72" i="4"/>
  <c r="AQ73" i="4" l="1"/>
  <c r="AI73" i="4"/>
  <c r="AO73" i="4"/>
  <c r="AM73" i="4"/>
  <c r="AK73" i="4"/>
  <c r="AG73" i="4"/>
  <c r="AE73" i="4"/>
  <c r="AC73" i="4"/>
  <c r="AA73" i="4"/>
  <c r="W73" i="4"/>
  <c r="Y73" i="4"/>
  <c r="Q73" i="4"/>
  <c r="U73" i="4"/>
  <c r="S73" i="4"/>
  <c r="O73" i="4"/>
  <c r="M73" i="4"/>
  <c r="G73" i="4"/>
  <c r="C73" i="4"/>
  <c r="E73" i="4"/>
  <c r="F73" i="4" s="1"/>
  <c r="K73" i="4"/>
  <c r="I73" i="4"/>
  <c r="J73" i="4" s="1"/>
  <c r="AJ73" i="4"/>
  <c r="AL73" i="4"/>
  <c r="AP73" i="4"/>
  <c r="AN73" i="4"/>
  <c r="AH73" i="4"/>
  <c r="AF73" i="4"/>
  <c r="AD73" i="4"/>
  <c r="Z73" i="4"/>
  <c r="X73" i="4"/>
  <c r="V73" i="4"/>
  <c r="AB73" i="4"/>
  <c r="P73" i="4"/>
  <c r="T73" i="4"/>
  <c r="N73" i="4"/>
  <c r="L73" i="4"/>
  <c r="H73" i="4"/>
  <c r="R73" i="4"/>
  <c r="D73" i="4"/>
  <c r="B74" i="4"/>
  <c r="AR73" i="4"/>
  <c r="AO74" i="4" l="1"/>
  <c r="AM74" i="4"/>
  <c r="AK74" i="4"/>
  <c r="AQ74" i="4"/>
  <c r="AI74" i="4"/>
  <c r="AG74" i="4"/>
  <c r="AC74" i="4"/>
  <c r="AA74" i="4"/>
  <c r="Y74" i="4"/>
  <c r="AE74" i="4"/>
  <c r="U74" i="4"/>
  <c r="W74" i="4"/>
  <c r="S74" i="4"/>
  <c r="O74" i="4"/>
  <c r="M74" i="4"/>
  <c r="Q74" i="4"/>
  <c r="E74" i="4"/>
  <c r="K74" i="4"/>
  <c r="C74" i="4"/>
  <c r="I74" i="4"/>
  <c r="G74" i="4"/>
  <c r="H74" i="4" s="1"/>
  <c r="AL74" i="4"/>
  <c r="AP74" i="4"/>
  <c r="AN74" i="4"/>
  <c r="AJ74" i="4"/>
  <c r="AD74" i="4"/>
  <c r="AB74" i="4"/>
  <c r="AH74" i="4"/>
  <c r="AF74" i="4"/>
  <c r="X74" i="4"/>
  <c r="R74" i="4"/>
  <c r="V74" i="4"/>
  <c r="T74" i="4"/>
  <c r="Z74" i="4"/>
  <c r="N74" i="4"/>
  <c r="J74" i="4"/>
  <c r="L74" i="4"/>
  <c r="P74" i="4"/>
  <c r="D74" i="4"/>
  <c r="AR74" i="4"/>
  <c r="B75" i="4"/>
  <c r="F74" i="4"/>
  <c r="AM75" i="4" l="1"/>
  <c r="AK75" i="4"/>
  <c r="AQ75" i="4"/>
  <c r="AI75" i="4"/>
  <c r="AO75" i="4"/>
  <c r="AE75" i="4"/>
  <c r="AA75" i="4"/>
  <c r="AG75" i="4"/>
  <c r="Y75" i="4"/>
  <c r="W75" i="4"/>
  <c r="AC75" i="4"/>
  <c r="S75" i="4"/>
  <c r="U75" i="4"/>
  <c r="M75" i="4"/>
  <c r="Q75" i="4"/>
  <c r="O75" i="4"/>
  <c r="K75" i="4"/>
  <c r="I75" i="4"/>
  <c r="G75" i="4"/>
  <c r="C75" i="4"/>
  <c r="E75" i="4"/>
  <c r="AP75" i="4"/>
  <c r="AN75" i="4"/>
  <c r="AL75" i="4"/>
  <c r="AJ75" i="4"/>
  <c r="AF75" i="4"/>
  <c r="AH75" i="4"/>
  <c r="Z75" i="4"/>
  <c r="V75" i="4"/>
  <c r="AD75" i="4"/>
  <c r="AB75" i="4"/>
  <c r="X75" i="4"/>
  <c r="T75" i="4"/>
  <c r="L75" i="4"/>
  <c r="J75" i="4"/>
  <c r="R75" i="4"/>
  <c r="P75" i="4"/>
  <c r="N75" i="4"/>
  <c r="H75" i="4"/>
  <c r="D75" i="4"/>
  <c r="AR75" i="4"/>
  <c r="B76" i="4"/>
  <c r="F75" i="4"/>
  <c r="AK76" i="4" l="1"/>
  <c r="AQ76" i="4"/>
  <c r="AI76" i="4"/>
  <c r="AO76" i="4"/>
  <c r="AM76" i="4"/>
  <c r="AC76" i="4"/>
  <c r="AG76" i="4"/>
  <c r="AE76" i="4"/>
  <c r="W76" i="4"/>
  <c r="U76" i="4"/>
  <c r="AA76" i="4"/>
  <c r="AB76" i="4" s="1"/>
  <c r="Y76" i="4"/>
  <c r="Q76" i="4"/>
  <c r="O76" i="4"/>
  <c r="S76" i="4"/>
  <c r="T76" i="4" s="1"/>
  <c r="I76" i="4"/>
  <c r="G76" i="4"/>
  <c r="M76" i="4"/>
  <c r="E76" i="4"/>
  <c r="F76" i="4" s="1"/>
  <c r="C76" i="4"/>
  <c r="K76" i="4"/>
  <c r="L76" i="4" s="1"/>
  <c r="AJ76" i="4"/>
  <c r="AP76" i="4"/>
  <c r="AN76" i="4"/>
  <c r="AL76" i="4"/>
  <c r="AH76" i="4"/>
  <c r="AD76" i="4"/>
  <c r="AF76" i="4"/>
  <c r="Z76" i="4"/>
  <c r="X76" i="4"/>
  <c r="R76" i="4"/>
  <c r="V76" i="4"/>
  <c r="P76" i="4"/>
  <c r="H76" i="4"/>
  <c r="N76" i="4"/>
  <c r="J76" i="4"/>
  <c r="B77" i="4"/>
  <c r="D76" i="4"/>
  <c r="AR76" i="4"/>
  <c r="AQ77" i="4" l="1"/>
  <c r="AI77" i="4"/>
  <c r="AO77" i="4"/>
  <c r="AM77" i="4"/>
  <c r="AK77" i="4"/>
  <c r="AG77" i="4"/>
  <c r="AE77" i="4"/>
  <c r="AC77" i="4"/>
  <c r="AA77" i="4"/>
  <c r="Y77" i="4"/>
  <c r="W77" i="4"/>
  <c r="Q77" i="4"/>
  <c r="O77" i="4"/>
  <c r="S77" i="4"/>
  <c r="M77" i="4"/>
  <c r="U77" i="4"/>
  <c r="G77" i="4"/>
  <c r="E77" i="4"/>
  <c r="K77" i="4"/>
  <c r="L77" i="4" s="1"/>
  <c r="I77" i="4"/>
  <c r="C77" i="4"/>
  <c r="AJ77" i="4"/>
  <c r="AP77" i="4"/>
  <c r="AN77" i="4"/>
  <c r="AL77" i="4"/>
  <c r="AH77" i="4"/>
  <c r="AF77" i="4"/>
  <c r="AD77" i="4"/>
  <c r="AB77" i="4"/>
  <c r="R77" i="4"/>
  <c r="V77" i="4"/>
  <c r="Z77" i="4"/>
  <c r="X77" i="4"/>
  <c r="P77" i="4"/>
  <c r="N77" i="4"/>
  <c r="J77" i="4"/>
  <c r="T77" i="4"/>
  <c r="H77" i="4"/>
  <c r="B78" i="4"/>
  <c r="AR77" i="4"/>
  <c r="F77" i="4"/>
  <c r="D77" i="4"/>
  <c r="AO78" i="4" l="1"/>
  <c r="AM78" i="4"/>
  <c r="AK78" i="4"/>
  <c r="AQ78" i="4"/>
  <c r="AI78" i="4"/>
  <c r="AG78" i="4"/>
  <c r="AC78" i="4"/>
  <c r="AA78" i="4"/>
  <c r="AE78" i="4"/>
  <c r="Y78" i="4"/>
  <c r="U78" i="4"/>
  <c r="O78" i="4"/>
  <c r="S78" i="4"/>
  <c r="M78" i="4"/>
  <c r="W78" i="4"/>
  <c r="Q78" i="4"/>
  <c r="E78" i="4"/>
  <c r="K78" i="4"/>
  <c r="L78" i="4" s="1"/>
  <c r="C78" i="4"/>
  <c r="I78" i="4"/>
  <c r="G78" i="4"/>
  <c r="H78" i="4" s="1"/>
  <c r="AP78" i="4"/>
  <c r="AN78" i="4"/>
  <c r="AL78" i="4"/>
  <c r="AJ78" i="4"/>
  <c r="AF78" i="4"/>
  <c r="AB78" i="4"/>
  <c r="AH78" i="4"/>
  <c r="AD78" i="4"/>
  <c r="Z78" i="4"/>
  <c r="X78" i="4"/>
  <c r="V78" i="4"/>
  <c r="N78" i="4"/>
  <c r="R78" i="4"/>
  <c r="P78" i="4"/>
  <c r="J78" i="4"/>
  <c r="T78" i="4"/>
  <c r="F78" i="4"/>
  <c r="AR78" i="4"/>
  <c r="B79" i="4"/>
  <c r="D78" i="4"/>
  <c r="AM79" i="4" l="1"/>
  <c r="AK79" i="4"/>
  <c r="AQ79" i="4"/>
  <c r="AI79" i="4"/>
  <c r="AO79" i="4"/>
  <c r="AE79" i="4"/>
  <c r="AA79" i="4"/>
  <c r="AG79" i="4"/>
  <c r="Y79" i="4"/>
  <c r="AC79" i="4"/>
  <c r="W79" i="4"/>
  <c r="S79" i="4"/>
  <c r="M79" i="4"/>
  <c r="U79" i="4"/>
  <c r="Q79" i="4"/>
  <c r="R79" i="4" s="1"/>
  <c r="O79" i="4"/>
  <c r="K79" i="4"/>
  <c r="L79" i="4" s="1"/>
  <c r="I79" i="4"/>
  <c r="G79" i="4"/>
  <c r="H79" i="4" s="1"/>
  <c r="C79" i="4"/>
  <c r="E79" i="4"/>
  <c r="F79" i="4" s="1"/>
  <c r="AL79" i="4"/>
  <c r="AP79" i="4"/>
  <c r="AN79" i="4"/>
  <c r="AJ79" i="4"/>
  <c r="AH79" i="4"/>
  <c r="AD79" i="4"/>
  <c r="AF79" i="4"/>
  <c r="X79" i="4"/>
  <c r="AB79" i="4"/>
  <c r="T79" i="4"/>
  <c r="V79" i="4"/>
  <c r="Z79" i="4"/>
  <c r="J79" i="4"/>
  <c r="N79" i="4"/>
  <c r="P79" i="4"/>
  <c r="D79" i="4"/>
  <c r="AR79" i="4"/>
  <c r="B80" i="4"/>
  <c r="AK80" i="4" l="1"/>
  <c r="AQ80" i="4"/>
  <c r="AI80" i="4"/>
  <c r="AJ80" i="4" s="1"/>
  <c r="AO80" i="4"/>
  <c r="AM80" i="4"/>
  <c r="AC80" i="4"/>
  <c r="AG80" i="4"/>
  <c r="AH80" i="4" s="1"/>
  <c r="AE80" i="4"/>
  <c r="AA80" i="4"/>
  <c r="W80" i="4"/>
  <c r="U80" i="4"/>
  <c r="V80" i="4" s="1"/>
  <c r="Y80" i="4"/>
  <c r="S80" i="4"/>
  <c r="Q80" i="4"/>
  <c r="O80" i="4"/>
  <c r="P80" i="4" s="1"/>
  <c r="I80" i="4"/>
  <c r="M80" i="4"/>
  <c r="G80" i="4"/>
  <c r="E80" i="4"/>
  <c r="F80" i="4" s="1"/>
  <c r="C80" i="4"/>
  <c r="K80" i="4"/>
  <c r="L80" i="4" s="1"/>
  <c r="AP80" i="4"/>
  <c r="AN80" i="4"/>
  <c r="AL80" i="4"/>
  <c r="AF80" i="4"/>
  <c r="AD80" i="4"/>
  <c r="T80" i="4"/>
  <c r="R80" i="4"/>
  <c r="Z80" i="4"/>
  <c r="X80" i="4"/>
  <c r="AB80" i="4"/>
  <c r="N80" i="4"/>
  <c r="J80" i="4"/>
  <c r="H80" i="4"/>
  <c r="AR80" i="4"/>
  <c r="B81" i="4"/>
  <c r="D80" i="4"/>
  <c r="AQ81" i="4" l="1"/>
  <c r="AI81" i="4"/>
  <c r="AO81" i="4"/>
  <c r="AM81" i="4"/>
  <c r="AK81" i="4"/>
  <c r="AG81" i="4"/>
  <c r="AE81" i="4"/>
  <c r="AC81" i="4"/>
  <c r="Y81" i="4"/>
  <c r="AA81" i="4"/>
  <c r="W81" i="4"/>
  <c r="Q81" i="4"/>
  <c r="U81" i="4"/>
  <c r="O81" i="4"/>
  <c r="M81" i="4"/>
  <c r="N81" i="4" s="1"/>
  <c r="S81" i="4"/>
  <c r="G81" i="4"/>
  <c r="E81" i="4"/>
  <c r="K81" i="4"/>
  <c r="L81" i="4" s="1"/>
  <c r="I81" i="4"/>
  <c r="C81" i="4"/>
  <c r="D81" i="4" s="1"/>
  <c r="AJ81" i="4"/>
  <c r="AL81" i="4"/>
  <c r="AP81" i="4"/>
  <c r="AN81" i="4"/>
  <c r="AH81" i="4"/>
  <c r="AB81" i="4"/>
  <c r="AF81" i="4"/>
  <c r="Z81" i="4"/>
  <c r="X81" i="4"/>
  <c r="V81" i="4"/>
  <c r="AD81" i="4"/>
  <c r="T81" i="4"/>
  <c r="P81" i="4"/>
  <c r="R81" i="4"/>
  <c r="J81" i="4"/>
  <c r="H81" i="4"/>
  <c r="AR81" i="4"/>
  <c r="B82" i="4"/>
  <c r="F81" i="4"/>
  <c r="AO82" i="4" l="1"/>
  <c r="AM82" i="4"/>
  <c r="AK82" i="4"/>
  <c r="AQ82" i="4"/>
  <c r="AI82" i="4"/>
  <c r="AG82" i="4"/>
  <c r="AC82" i="4"/>
  <c r="AA82" i="4"/>
  <c r="AE82" i="4"/>
  <c r="Y82" i="4"/>
  <c r="U82" i="4"/>
  <c r="O82" i="4"/>
  <c r="M82" i="4"/>
  <c r="W82" i="4"/>
  <c r="S82" i="4"/>
  <c r="Q82" i="4"/>
  <c r="K82" i="4"/>
  <c r="C82" i="4"/>
  <c r="I82" i="4"/>
  <c r="J82" i="4" s="1"/>
  <c r="E82" i="4"/>
  <c r="G82" i="4"/>
  <c r="H82" i="4" s="1"/>
  <c r="AN82" i="4"/>
  <c r="AL82" i="4"/>
  <c r="AP82" i="4"/>
  <c r="AJ82" i="4"/>
  <c r="AH82" i="4"/>
  <c r="AD82" i="4"/>
  <c r="AB82" i="4"/>
  <c r="AF82" i="4"/>
  <c r="X82" i="4"/>
  <c r="Z82" i="4"/>
  <c r="V82" i="4"/>
  <c r="N82" i="4"/>
  <c r="R82" i="4"/>
  <c r="T82" i="4"/>
  <c r="P82" i="4"/>
  <c r="L82" i="4"/>
  <c r="D82" i="4"/>
  <c r="F82" i="4"/>
  <c r="B83" i="4"/>
  <c r="AR82" i="4"/>
  <c r="AM83" i="4" l="1"/>
  <c r="AK83" i="4"/>
  <c r="AQ83" i="4"/>
  <c r="AI83" i="4"/>
  <c r="AO83" i="4"/>
  <c r="AE83" i="4"/>
  <c r="AA83" i="4"/>
  <c r="AG83" i="4"/>
  <c r="AC83" i="4"/>
  <c r="Y83" i="4"/>
  <c r="W83" i="4"/>
  <c r="S83" i="4"/>
  <c r="U83" i="4"/>
  <c r="M83" i="4"/>
  <c r="Q83" i="4"/>
  <c r="O83" i="4"/>
  <c r="K83" i="4"/>
  <c r="I83" i="4"/>
  <c r="G83" i="4"/>
  <c r="C83" i="4"/>
  <c r="D83" i="4" s="1"/>
  <c r="E83" i="4"/>
  <c r="F83" i="4" s="1"/>
  <c r="AP83" i="4"/>
  <c r="AJ83" i="4"/>
  <c r="AN83" i="4"/>
  <c r="AL83" i="4"/>
  <c r="AF83" i="4"/>
  <c r="AD83" i="4"/>
  <c r="AH83" i="4"/>
  <c r="AB83" i="4"/>
  <c r="V83" i="4"/>
  <c r="Z83" i="4"/>
  <c r="X83" i="4"/>
  <c r="R83" i="4"/>
  <c r="L83" i="4"/>
  <c r="T83" i="4"/>
  <c r="P83" i="4"/>
  <c r="N83" i="4"/>
  <c r="J83" i="4"/>
  <c r="H83" i="4"/>
  <c r="AR83" i="4"/>
  <c r="B84" i="4"/>
  <c r="AK84" i="4" l="1"/>
  <c r="AQ84" i="4"/>
  <c r="AI84" i="4"/>
  <c r="AO84" i="4"/>
  <c r="AM84" i="4"/>
  <c r="AC84" i="4"/>
  <c r="AG84" i="4"/>
  <c r="AE84" i="4"/>
  <c r="W84" i="4"/>
  <c r="U84" i="4"/>
  <c r="AA84" i="4"/>
  <c r="Y84" i="4"/>
  <c r="Q84" i="4"/>
  <c r="S84" i="4"/>
  <c r="O84" i="4"/>
  <c r="M84" i="4"/>
  <c r="I84" i="4"/>
  <c r="G84" i="4"/>
  <c r="H84" i="4" s="1"/>
  <c r="E84" i="4"/>
  <c r="K84" i="4"/>
  <c r="C84" i="4"/>
  <c r="AN84" i="4"/>
  <c r="AJ84" i="4"/>
  <c r="AL84" i="4"/>
  <c r="AP84" i="4"/>
  <c r="AH84" i="4"/>
  <c r="AF84" i="4"/>
  <c r="AD84" i="4"/>
  <c r="Z84" i="4"/>
  <c r="T84" i="4"/>
  <c r="X84" i="4"/>
  <c r="V84" i="4"/>
  <c r="AB84" i="4"/>
  <c r="N84" i="4"/>
  <c r="L84" i="4"/>
  <c r="J84" i="4"/>
  <c r="R84" i="4"/>
  <c r="P84" i="4"/>
  <c r="AR84" i="4"/>
  <c r="B85" i="4"/>
  <c r="F84" i="4"/>
  <c r="D84" i="4"/>
  <c r="AQ85" i="4" l="1"/>
  <c r="AI85" i="4"/>
  <c r="AO85" i="4"/>
  <c r="AM85" i="4"/>
  <c r="AK85" i="4"/>
  <c r="AG85" i="4"/>
  <c r="AE85" i="4"/>
  <c r="AC85" i="4"/>
  <c r="AA85" i="4"/>
  <c r="Y85" i="4"/>
  <c r="W85" i="4"/>
  <c r="S85" i="4"/>
  <c r="Q85" i="4"/>
  <c r="O85" i="4"/>
  <c r="M85" i="4"/>
  <c r="U85" i="4"/>
  <c r="G85" i="4"/>
  <c r="E85" i="4"/>
  <c r="F85" i="4" s="1"/>
  <c r="K85" i="4"/>
  <c r="L85" i="4" s="1"/>
  <c r="I85" i="4"/>
  <c r="C85" i="4"/>
  <c r="D85" i="4" s="1"/>
  <c r="AL85" i="4"/>
  <c r="AP85" i="4"/>
  <c r="AN85" i="4"/>
  <c r="AJ85" i="4"/>
  <c r="AH85" i="4"/>
  <c r="AF85" i="4"/>
  <c r="R85" i="4"/>
  <c r="AD85" i="4"/>
  <c r="Z85" i="4"/>
  <c r="X85" i="4"/>
  <c r="T85" i="4"/>
  <c r="AB85" i="4"/>
  <c r="V85" i="4"/>
  <c r="P85" i="4"/>
  <c r="J85" i="4"/>
  <c r="N85" i="4"/>
  <c r="H85" i="4"/>
  <c r="AR85" i="4"/>
</calcChain>
</file>

<file path=xl/sharedStrings.xml><?xml version="1.0" encoding="utf-8"?>
<sst xmlns="http://schemas.openxmlformats.org/spreadsheetml/2006/main" count="107" uniqueCount="21">
  <si>
    <t>DOEE payment</t>
  </si>
  <si>
    <t>DOEE Payment</t>
  </si>
  <si>
    <t>Type of Credit</t>
  </si>
  <si>
    <t>Non-Tidal</t>
  </si>
  <si>
    <t>Seller's Price Sought</t>
  </si>
  <si>
    <t>Number of SRC Sold</t>
  </si>
  <si>
    <t>*Can be found in the list of SRCs for Sale</t>
  </si>
  <si>
    <t>*DOEE will increase its payment for larger transactions</t>
  </si>
  <si>
    <t>Seller Receives</t>
  </si>
  <si>
    <t>Buyer's Price Sought</t>
  </si>
  <si>
    <t>Buyer Pays</t>
  </si>
  <si>
    <t>*DOEE shall calculate its payment at the time of the sale according to the terms of the SRC Purchase Agreement signed by DOEE upon enrollement of the SRC-generating site into the SRC Price Lock Program.</t>
  </si>
  <si>
    <t>Enter price sought by buyer or seller:</t>
  </si>
  <si>
    <t>Price DOEE would pay to purchase and retire the SRC</t>
  </si>
  <si>
    <t>*This value is determined under the terms of the SRC Price Lock Program. This value affects sale prices at which DOEE will pay a portion of the buyer's purchase price.</t>
  </si>
  <si>
    <t>Total Payment to Seller</t>
  </si>
  <si>
    <t>Use the calculator to determine the payment DOEE will make to support the purchase of High Impact SRCs generated by sites participating in the SRC Price Lock Program. DOEE makes a payment when these SRCs are sold to non-DOEE buyers.
To calculate DOEE's payment, you must enter the type of SRC, the number of SRCs sold, and the sale price sought by either the buyer or the seller.</t>
  </si>
  <si>
    <t>Buyer's Price Paid</t>
  </si>
  <si>
    <t>100000 or greater SRCs sold</t>
  </si>
  <si>
    <t>Seller's Price Received</t>
  </si>
  <si>
    <r>
      <rPr>
        <b/>
        <sz val="20"/>
        <color rgb="FF1B8D44"/>
        <rFont val="Century Gothic"/>
        <family val="2"/>
      </rPr>
      <t xml:space="preserve">Stormwater Retention Credit
(SRC) Trading Program </t>
    </r>
    <r>
      <rPr>
        <sz val="16"/>
        <color rgb="FF1B8D44"/>
        <rFont val="Century Gothic"/>
        <family val="2"/>
      </rPr>
      <t xml:space="preserve">
</t>
    </r>
    <r>
      <rPr>
        <b/>
        <sz val="18"/>
        <color rgb="FF1B8D44"/>
        <rFont val="Century Gothic"/>
        <family val="2"/>
      </rPr>
      <t>Calculator for DOEE Payment for 
Sale to Non-DOEE Buyers</t>
    </r>
    <r>
      <rPr>
        <sz val="9"/>
        <color rgb="FF1B8D44"/>
        <rFont val="Century Gothic"/>
        <family val="2"/>
      </rPr>
      <t xml:space="preserve">
</t>
    </r>
    <r>
      <rPr>
        <sz val="8"/>
        <color rgb="FF1B8D44"/>
        <rFont val="Century Gothic"/>
        <family val="2"/>
      </rPr>
      <t>Regulatory Review Division
January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</si>
</sst>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1B8D44"/>
      <name val="Century Gothic"/>
      <family val="2"/>
    </font>
    <font>
      <b/>
      <sz val="20"/>
      <color rgb="FF1B8D44"/>
      <name val="Century Gothic"/>
      <family val="2"/>
    </font>
    <font>
      <sz val="16"/>
      <color rgb="FF1B8D44"/>
      <name val="Century Gothic"/>
      <family val="2"/>
    </font>
    <font>
      <b/>
      <sz val="18"/>
      <color rgb="FF1B8D44"/>
      <name val="Century Gothic"/>
      <family val="2"/>
    </font>
    <font>
      <sz val="9"/>
      <color rgb="FF1B8D44"/>
      <name val="Century Gothic"/>
      <family val="2"/>
    </font>
    <font>
      <sz val="8"/>
      <color rgb="FF1B8D44"/>
      <name val="Century Gothic"/>
      <family val="2"/>
    </font>
    <font>
      <b/>
      <sz val="10"/>
      <color theme="1"/>
      <name val="Century Gothic"/>
      <family val="2"/>
    </font>
    <font>
      <b/>
      <sz val="11"/>
      <color rgb="FF1B8D44"/>
      <name val="Century Gothic"/>
      <family val="2"/>
    </font>
    <font>
      <b/>
      <sz val="12"/>
      <color theme="1"/>
      <name val="Century Gothic"/>
      <family val="2"/>
    </font>
    <font>
      <b/>
      <sz val="10"/>
      <color rgb="FF1B8D44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B8D44"/>
        <bgColor indexed="64"/>
      </patternFill>
    </fill>
  </fills>
  <borders count="1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1B8D44"/>
      </left>
      <right style="double">
        <color rgb="FF1B8D44"/>
      </right>
      <top style="double">
        <color rgb="FF1B8D44"/>
      </top>
      <bottom style="double">
        <color rgb="FF1B8D44"/>
      </bottom>
      <diagonal/>
    </border>
    <border>
      <left/>
      <right style="double">
        <color rgb="FF1B8D4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rgb="FF1B8D44"/>
      </bottom>
      <diagonal/>
    </border>
    <border>
      <left/>
      <right style="double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14" fillId="3" borderId="0" xfId="3" applyFont="1" applyFill="1" applyBorder="1" applyAlignment="1" applyProtection="1">
      <alignment horizontal="left" vertical="top"/>
    </xf>
    <xf numFmtId="0" fontId="0" fillId="5" borderId="0" xfId="0" applyFill="1" applyBorder="1"/>
    <xf numFmtId="0" fontId="3" fillId="3" borderId="11" xfId="0" applyFont="1" applyFill="1" applyBorder="1" applyAlignment="1" applyProtection="1">
      <alignment vertical="center" wrapText="1"/>
    </xf>
    <xf numFmtId="164" fontId="15" fillId="2" borderId="1" xfId="2" applyNumberFormat="1" applyFont="1" applyBorder="1" applyAlignment="1" applyProtection="1">
      <alignment horizontal="center" vertical="center"/>
    </xf>
    <xf numFmtId="0" fontId="11" fillId="3" borderId="0" xfId="3" applyFont="1" applyFill="1" applyBorder="1" applyAlignment="1" applyProtection="1">
      <alignment wrapText="1"/>
    </xf>
    <xf numFmtId="164" fontId="15" fillId="3" borderId="0" xfId="2" applyNumberFormat="1" applyFont="1" applyFill="1" applyBorder="1" applyAlignment="1" applyProtection="1">
      <alignment horizontal="center" vertical="center"/>
    </xf>
    <xf numFmtId="0" fontId="14" fillId="3" borderId="0" xfId="3" applyFont="1" applyFill="1" applyBorder="1" applyAlignment="1" applyProtection="1">
      <alignment vertical="top" wrapText="1"/>
    </xf>
    <xf numFmtId="0" fontId="11" fillId="3" borderId="0" xfId="3" applyFont="1" applyFill="1" applyBorder="1" applyAlignment="1" applyProtection="1">
      <alignment horizontal="left" wrapText="1"/>
    </xf>
    <xf numFmtId="0" fontId="11" fillId="3" borderId="0" xfId="3" applyFont="1" applyFill="1" applyBorder="1" applyAlignment="1" applyProtection="1">
      <alignment horizontal="right" wrapText="1"/>
    </xf>
    <xf numFmtId="0" fontId="16" fillId="5" borderId="0" xfId="0" applyFont="1" applyFill="1" applyBorder="1"/>
    <xf numFmtId="43" fontId="16" fillId="5" borderId="0" xfId="6" applyFont="1" applyFill="1" applyBorder="1"/>
    <xf numFmtId="0" fontId="17" fillId="6" borderId="13" xfId="0" applyFont="1" applyFill="1" applyBorder="1"/>
    <xf numFmtId="0" fontId="17" fillId="6" borderId="14" xfId="0" applyFont="1" applyFill="1" applyBorder="1"/>
    <xf numFmtId="0" fontId="0" fillId="5" borderId="0" xfId="0" applyFill="1"/>
    <xf numFmtId="43" fontId="0" fillId="5" borderId="0" xfId="6" applyFont="1" applyFill="1"/>
    <xf numFmtId="44" fontId="16" fillId="3" borderId="6" xfId="1" applyFont="1" applyFill="1" applyBorder="1"/>
    <xf numFmtId="44" fontId="16" fillId="3" borderId="4" xfId="1" applyFont="1" applyFill="1" applyBorder="1"/>
    <xf numFmtId="44" fontId="16" fillId="3" borderId="5" xfId="1" applyFont="1" applyFill="1" applyBorder="1"/>
    <xf numFmtId="44" fontId="16" fillId="3" borderId="7" xfId="1" applyFont="1" applyFill="1" applyBorder="1"/>
    <xf numFmtId="44" fontId="16" fillId="3" borderId="8" xfId="1" applyFont="1" applyFill="1" applyBorder="1"/>
    <xf numFmtId="44" fontId="16" fillId="3" borderId="10" xfId="1" applyFont="1" applyFill="1" applyBorder="1"/>
    <xf numFmtId="0" fontId="0" fillId="3" borderId="4" xfId="0" applyFill="1" applyBorder="1" applyProtection="1"/>
    <xf numFmtId="0" fontId="0" fillId="3" borderId="5" xfId="0" applyFill="1" applyBorder="1" applyProtection="1"/>
    <xf numFmtId="0" fontId="0" fillId="5" borderId="0" xfId="0" applyFill="1" applyBorder="1" applyProtection="1"/>
    <xf numFmtId="0" fontId="0" fillId="3" borderId="6" xfId="0" applyFill="1" applyBorder="1" applyProtection="1"/>
    <xf numFmtId="0" fontId="0" fillId="3" borderId="0" xfId="0" applyFill="1" applyBorder="1" applyProtection="1"/>
    <xf numFmtId="0" fontId="0" fillId="3" borderId="7" xfId="0" applyFill="1" applyBorder="1" applyProtection="1"/>
    <xf numFmtId="0" fontId="12" fillId="3" borderId="0" xfId="4" applyNumberFormat="1" applyFont="1" applyFill="1" applyBorder="1" applyAlignment="1" applyProtection="1">
      <alignment horizontal="center" vertical="center"/>
    </xf>
    <xf numFmtId="3" fontId="10" fillId="3" borderId="0" xfId="4" applyNumberFormat="1" applyFont="1" applyFill="1" applyBorder="1" applyAlignment="1" applyProtection="1">
      <alignment horizontal="center" vertical="center"/>
    </xf>
    <xf numFmtId="0" fontId="0" fillId="3" borderId="8" xfId="0" applyFill="1" applyBorder="1" applyProtection="1"/>
    <xf numFmtId="0" fontId="0" fillId="3" borderId="9" xfId="0" applyFill="1" applyBorder="1" applyProtection="1"/>
    <xf numFmtId="44" fontId="0" fillId="3" borderId="9" xfId="0" applyNumberFormat="1" applyFill="1" applyBorder="1" applyProtection="1"/>
    <xf numFmtId="0" fontId="0" fillId="3" borderId="10" xfId="0" applyFill="1" applyBorder="1" applyProtection="1"/>
    <xf numFmtId="44" fontId="0" fillId="5" borderId="0" xfId="0" applyNumberFormat="1" applyFill="1" applyBorder="1" applyProtection="1"/>
    <xf numFmtId="43" fontId="0" fillId="5" borderId="0" xfId="0" applyNumberFormat="1" applyFill="1" applyBorder="1" applyProtection="1"/>
    <xf numFmtId="0" fontId="12" fillId="4" borderId="2" xfId="4" applyNumberFormat="1" applyFont="1" applyFill="1" applyBorder="1" applyAlignment="1" applyProtection="1">
      <alignment horizontal="center" vertical="center"/>
      <protection locked="0"/>
    </xf>
    <xf numFmtId="3" fontId="10" fillId="3" borderId="2" xfId="4" applyNumberFormat="1" applyFont="1" applyFill="1" applyBorder="1" applyAlignment="1" applyProtection="1">
      <alignment horizontal="center" vertical="center"/>
      <protection locked="0"/>
    </xf>
    <xf numFmtId="44" fontId="10" fillId="3" borderId="2" xfId="1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Border="1" applyProtection="1"/>
    <xf numFmtId="44" fontId="18" fillId="5" borderId="0" xfId="0" applyNumberFormat="1" applyFont="1" applyFill="1" applyBorder="1" applyProtection="1"/>
    <xf numFmtId="0" fontId="19" fillId="5" borderId="0" xfId="0" applyFont="1" applyFill="1" applyBorder="1" applyProtection="1"/>
    <xf numFmtId="44" fontId="19" fillId="5" borderId="0" xfId="0" applyNumberFormat="1" applyFont="1" applyFill="1" applyBorder="1" applyProtection="1"/>
    <xf numFmtId="44" fontId="0" fillId="5" borderId="0" xfId="1" applyFont="1" applyFill="1" applyBorder="1" applyProtection="1"/>
    <xf numFmtId="0" fontId="14" fillId="3" borderId="0" xfId="3" applyFont="1" applyFill="1" applyBorder="1" applyAlignment="1" applyProtection="1">
      <alignment horizontal="left" vertical="top" wrapText="1"/>
    </xf>
    <xf numFmtId="0" fontId="11" fillId="3" borderId="0" xfId="3" applyFont="1" applyFill="1" applyBorder="1" applyAlignment="1" applyProtection="1">
      <alignment horizontal="right" wrapText="1"/>
    </xf>
    <xf numFmtId="0" fontId="11" fillId="3" borderId="3" xfId="3" applyFont="1" applyFill="1" applyBorder="1" applyAlignment="1" applyProtection="1">
      <alignment horizontal="right" wrapText="1"/>
    </xf>
    <xf numFmtId="0" fontId="11" fillId="3" borderId="12" xfId="3" applyFont="1" applyFill="1" applyBorder="1" applyAlignment="1" applyProtection="1">
      <alignment horizontal="right" wrapText="1"/>
    </xf>
    <xf numFmtId="0" fontId="3" fillId="3" borderId="11" xfId="0" applyFont="1" applyFill="1" applyBorder="1" applyAlignment="1" applyProtection="1">
      <alignment horizontal="left" vertical="center" wrapText="1"/>
    </xf>
    <xf numFmtId="0" fontId="9" fillId="3" borderId="0" xfId="3" applyFont="1" applyFill="1" applyBorder="1" applyAlignment="1" applyProtection="1">
      <alignment horizontal="justify" vertical="top" wrapText="1"/>
    </xf>
    <xf numFmtId="0" fontId="11" fillId="3" borderId="0" xfId="3" applyFont="1" applyFill="1" applyBorder="1" applyAlignment="1" applyProtection="1">
      <alignment horizontal="left" wrapText="1"/>
    </xf>
    <xf numFmtId="0" fontId="17" fillId="6" borderId="4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17" fillId="6" borderId="15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0" fontId="17" fillId="6" borderId="13" xfId="0" applyFont="1" applyFill="1" applyBorder="1" applyAlignment="1">
      <alignment horizontal="center"/>
    </xf>
    <xf numFmtId="165" fontId="15" fillId="2" borderId="1" xfId="2" applyNumberFormat="1" applyFont="1" applyBorder="1" applyAlignment="1" applyProtection="1">
      <alignment horizontal="center" vertical="center"/>
    </xf>
  </cellXfs>
  <cellStyles count="7">
    <cellStyle name="Check Cell" xfId="2" builtinId="23"/>
    <cellStyle name="Comma" xfId="6" builtinId="3"/>
    <cellStyle name="Currency" xfId="1" builtinId="4"/>
    <cellStyle name="Normal" xfId="0" builtinId="0"/>
    <cellStyle name="Normal 2" xfId="3"/>
    <cellStyle name="Normal 2 2" xfId="5"/>
    <cellStyle name="Normal 2 2 2" xfId="4"/>
  </cellStyles>
  <dxfs count="1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1B8D44"/>
      <color rgb="FF15934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Value Seller</a:t>
            </a:r>
            <a:r>
              <a:rPr lang="en-US" baseline="0"/>
              <a:t> Receives, Determined by Buyer's Price and DOEE Payment</a:t>
            </a:r>
          </a:p>
          <a:p>
            <a:pPr>
              <a:defRPr/>
            </a:pPr>
            <a:endParaRPr lang="en-US"/>
          </a:p>
        </c:rich>
      </c:tx>
      <c:layout/>
      <c:overlay val="0"/>
    </c:title>
    <c:autoTitleDeleted val="0"/>
    <c:plotArea>
      <c:layout/>
      <c:areaChart>
        <c:grouping val="stacked"/>
        <c:varyColors val="0"/>
        <c:ser>
          <c:idx val="1"/>
          <c:order val="0"/>
          <c:tx>
            <c:v>Buyer Price</c:v>
          </c:tx>
          <c:spPr>
            <a:solidFill>
              <a:schemeClr val="accent1"/>
            </a:solidFill>
          </c:spPr>
          <c:cat>
            <c:numRef>
              <c:f>'DOEE Payment Calculator'!$Q$10:$Q$30</c:f>
              <c:numCache>
                <c:formatCode>_("$"* #,##0.00_);_("$"* \(#,##0.00\);_("$"* "-"??_);_(@_)</c:formatCode>
                <c:ptCount val="21"/>
                <c:pt idx="0">
                  <c:v>0.39999999999999547</c:v>
                </c:pt>
                <c:pt idx="1">
                  <c:v>0.38999999999999568</c:v>
                </c:pt>
                <c:pt idx="2">
                  <c:v>0.3799999999999959</c:v>
                </c:pt>
                <c:pt idx="3">
                  <c:v>0.36999999999999611</c:v>
                </c:pt>
                <c:pt idx="4">
                  <c:v>0.35999999999999632</c:v>
                </c:pt>
                <c:pt idx="5">
                  <c:v>0.34999999999999654</c:v>
                </c:pt>
                <c:pt idx="6">
                  <c:v>0.33999999999999675</c:v>
                </c:pt>
                <c:pt idx="7">
                  <c:v>0.32999999999999696</c:v>
                </c:pt>
                <c:pt idx="8">
                  <c:v>0.31999999999999718</c:v>
                </c:pt>
                <c:pt idx="9">
                  <c:v>0.30999999999999739</c:v>
                </c:pt>
                <c:pt idx="10">
                  <c:v>0.2999999999999976</c:v>
                </c:pt>
                <c:pt idx="11">
                  <c:v>0.28999999999999782</c:v>
                </c:pt>
                <c:pt idx="12">
                  <c:v>0.27999999999999803</c:v>
                </c:pt>
                <c:pt idx="13">
                  <c:v>0.26999999999999824</c:v>
                </c:pt>
                <c:pt idx="14">
                  <c:v>0.25999999999999845</c:v>
                </c:pt>
                <c:pt idx="15">
                  <c:v>0.24999999999999867</c:v>
                </c:pt>
                <c:pt idx="16">
                  <c:v>0.23999999999999888</c:v>
                </c:pt>
                <c:pt idx="17">
                  <c:v>0.22999999999999909</c:v>
                </c:pt>
                <c:pt idx="18">
                  <c:v>0.21999999999999931</c:v>
                </c:pt>
                <c:pt idx="19">
                  <c:v>0.20999999999999952</c:v>
                </c:pt>
                <c:pt idx="20">
                  <c:v>0.19999999999999973</c:v>
                </c:pt>
              </c:numCache>
            </c:numRef>
          </c:cat>
          <c:val>
            <c:numRef>
              <c:f>'DOEE Payment Calculator'!$R$10:$R$30</c:f>
              <c:numCache>
                <c:formatCode>General</c:formatCode>
                <c:ptCount val="21"/>
                <c:pt idx="0">
                  <c:v>1.6300000000000088</c:v>
                </c:pt>
                <c:pt idx="1">
                  <c:v>1.6500000000000083</c:v>
                </c:pt>
                <c:pt idx="2">
                  <c:v>1.6700000000000079</c:v>
                </c:pt>
                <c:pt idx="3">
                  <c:v>1.6900000000000075</c:v>
                </c:pt>
                <c:pt idx="4">
                  <c:v>1.7100000000000071</c:v>
                </c:pt>
                <c:pt idx="5">
                  <c:v>1.7300000000000066</c:v>
                </c:pt>
                <c:pt idx="6">
                  <c:v>1.7500000000000062</c:v>
                </c:pt>
                <c:pt idx="7">
                  <c:v>1.7700000000000058</c:v>
                </c:pt>
                <c:pt idx="8">
                  <c:v>1.7900000000000054</c:v>
                </c:pt>
                <c:pt idx="9">
                  <c:v>1.8100000000000049</c:v>
                </c:pt>
                <c:pt idx="10">
                  <c:v>1.8300000000000045</c:v>
                </c:pt>
                <c:pt idx="11">
                  <c:v>1.8500000000000041</c:v>
                </c:pt>
                <c:pt idx="12">
                  <c:v>1.8700000000000037</c:v>
                </c:pt>
                <c:pt idx="13">
                  <c:v>1.8900000000000032</c:v>
                </c:pt>
                <c:pt idx="14">
                  <c:v>1.9100000000000028</c:v>
                </c:pt>
                <c:pt idx="15">
                  <c:v>1.9300000000000024</c:v>
                </c:pt>
                <c:pt idx="16">
                  <c:v>1.950000000000002</c:v>
                </c:pt>
                <c:pt idx="17">
                  <c:v>1.9700000000000015</c:v>
                </c:pt>
                <c:pt idx="18">
                  <c:v>1.9900000000000011</c:v>
                </c:pt>
                <c:pt idx="19">
                  <c:v>2.0100000000000007</c:v>
                </c:pt>
                <c:pt idx="20">
                  <c:v>2.0300000000000002</c:v>
                </c:pt>
              </c:numCache>
            </c:numRef>
          </c:val>
        </c:ser>
        <c:ser>
          <c:idx val="0"/>
          <c:order val="1"/>
          <c:tx>
            <c:v>DOEE Payment</c:v>
          </c:tx>
          <c:spPr>
            <a:solidFill>
              <a:schemeClr val="accent3"/>
            </a:solidFill>
          </c:spPr>
          <c:cat>
            <c:numRef>
              <c:f>'DOEE Payment Calculator'!$Q$10:$Q$30</c:f>
              <c:numCache>
                <c:formatCode>_("$"* #,##0.00_);_("$"* \(#,##0.00\);_("$"* "-"??_);_(@_)</c:formatCode>
                <c:ptCount val="21"/>
                <c:pt idx="0">
                  <c:v>0.39999999999999547</c:v>
                </c:pt>
                <c:pt idx="1">
                  <c:v>0.38999999999999568</c:v>
                </c:pt>
                <c:pt idx="2">
                  <c:v>0.3799999999999959</c:v>
                </c:pt>
                <c:pt idx="3">
                  <c:v>0.36999999999999611</c:v>
                </c:pt>
                <c:pt idx="4">
                  <c:v>0.35999999999999632</c:v>
                </c:pt>
                <c:pt idx="5">
                  <c:v>0.34999999999999654</c:v>
                </c:pt>
                <c:pt idx="6">
                  <c:v>0.33999999999999675</c:v>
                </c:pt>
                <c:pt idx="7">
                  <c:v>0.32999999999999696</c:v>
                </c:pt>
                <c:pt idx="8">
                  <c:v>0.31999999999999718</c:v>
                </c:pt>
                <c:pt idx="9">
                  <c:v>0.30999999999999739</c:v>
                </c:pt>
                <c:pt idx="10">
                  <c:v>0.2999999999999976</c:v>
                </c:pt>
                <c:pt idx="11">
                  <c:v>0.28999999999999782</c:v>
                </c:pt>
                <c:pt idx="12">
                  <c:v>0.27999999999999803</c:v>
                </c:pt>
                <c:pt idx="13">
                  <c:v>0.26999999999999824</c:v>
                </c:pt>
                <c:pt idx="14">
                  <c:v>0.25999999999999845</c:v>
                </c:pt>
                <c:pt idx="15">
                  <c:v>0.24999999999999867</c:v>
                </c:pt>
                <c:pt idx="16">
                  <c:v>0.23999999999999888</c:v>
                </c:pt>
                <c:pt idx="17">
                  <c:v>0.22999999999999909</c:v>
                </c:pt>
                <c:pt idx="18">
                  <c:v>0.21999999999999931</c:v>
                </c:pt>
                <c:pt idx="19">
                  <c:v>0.20999999999999952</c:v>
                </c:pt>
                <c:pt idx="20">
                  <c:v>0.19999999999999973</c:v>
                </c:pt>
              </c:numCache>
            </c:numRef>
          </c:cat>
          <c:val>
            <c:numRef>
              <c:f>'DOEE Payment Calculator'!$Q$10:$Q$30</c:f>
              <c:numCache>
                <c:formatCode>_("$"* #,##0.00_);_("$"* \(#,##0.00\);_("$"* "-"??_);_(@_)</c:formatCode>
                <c:ptCount val="21"/>
                <c:pt idx="0">
                  <c:v>0.39999999999999547</c:v>
                </c:pt>
                <c:pt idx="1">
                  <c:v>0.38999999999999568</c:v>
                </c:pt>
                <c:pt idx="2">
                  <c:v>0.3799999999999959</c:v>
                </c:pt>
                <c:pt idx="3">
                  <c:v>0.36999999999999611</c:v>
                </c:pt>
                <c:pt idx="4">
                  <c:v>0.35999999999999632</c:v>
                </c:pt>
                <c:pt idx="5">
                  <c:v>0.34999999999999654</c:v>
                </c:pt>
                <c:pt idx="6">
                  <c:v>0.33999999999999675</c:v>
                </c:pt>
                <c:pt idx="7">
                  <c:v>0.32999999999999696</c:v>
                </c:pt>
                <c:pt idx="8">
                  <c:v>0.31999999999999718</c:v>
                </c:pt>
                <c:pt idx="9">
                  <c:v>0.30999999999999739</c:v>
                </c:pt>
                <c:pt idx="10">
                  <c:v>0.2999999999999976</c:v>
                </c:pt>
                <c:pt idx="11">
                  <c:v>0.28999999999999782</c:v>
                </c:pt>
                <c:pt idx="12">
                  <c:v>0.27999999999999803</c:v>
                </c:pt>
                <c:pt idx="13">
                  <c:v>0.26999999999999824</c:v>
                </c:pt>
                <c:pt idx="14">
                  <c:v>0.25999999999999845</c:v>
                </c:pt>
                <c:pt idx="15">
                  <c:v>0.24999999999999867</c:v>
                </c:pt>
                <c:pt idx="16">
                  <c:v>0.23999999999999888</c:v>
                </c:pt>
                <c:pt idx="17">
                  <c:v>0.22999999999999909</c:v>
                </c:pt>
                <c:pt idx="18">
                  <c:v>0.21999999999999931</c:v>
                </c:pt>
                <c:pt idx="19">
                  <c:v>0.20999999999999952</c:v>
                </c:pt>
                <c:pt idx="20">
                  <c:v>0.19999999999999973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663040"/>
        <c:axId val="270927360"/>
      </c:areaChart>
      <c:catAx>
        <c:axId val="27066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Buyer's</a:t>
                </a:r>
                <a:r>
                  <a:rPr lang="en-US" baseline="0"/>
                  <a:t> Price</a:t>
                </a:r>
                <a:endParaRPr lang="en-US"/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0927360"/>
        <c:crosses val="autoZero"/>
        <c:auto val="0"/>
        <c:lblAlgn val="ctr"/>
        <c:lblOffset val="100"/>
        <c:tickLblSkip val="5"/>
        <c:noMultiLvlLbl val="0"/>
      </c:catAx>
      <c:valAx>
        <c:axId val="27092736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Payment Received by Seller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70663040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://doee.dc.go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99330</xdr:rowOff>
    </xdr:from>
    <xdr:to>
      <xdr:col>8</xdr:col>
      <xdr:colOff>1323975</xdr:colOff>
      <xdr:row>1</xdr:row>
      <xdr:rowOff>1549232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289830"/>
          <a:ext cx="1323975" cy="1449902"/>
        </a:xfrm>
        <a:prstGeom prst="rect">
          <a:avLst/>
        </a:prstGeom>
      </xdr:spPr>
    </xdr:pic>
    <xdr:clientData/>
  </xdr:twoCellAnchor>
  <xdr:twoCellAnchor>
    <xdr:from>
      <xdr:col>10</xdr:col>
      <xdr:colOff>304800</xdr:colOff>
      <xdr:row>2</xdr:row>
      <xdr:rowOff>47625</xdr:rowOff>
    </xdr:from>
    <xdr:to>
      <xdr:col>22</xdr:col>
      <xdr:colOff>95250</xdr:colOff>
      <xdr:row>29</xdr:row>
      <xdr:rowOff>171450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55"/>
  <sheetViews>
    <sheetView tabSelected="1" workbookViewId="0">
      <selection activeCell="I9" sqref="I9"/>
    </sheetView>
  </sheetViews>
  <sheetFormatPr defaultRowHeight="15" x14ac:dyDescent="0.25"/>
  <cols>
    <col min="1" max="2" width="2.7109375" style="24" customWidth="1"/>
    <col min="3" max="3" width="12.7109375" style="24" customWidth="1"/>
    <col min="4" max="4" width="14.28515625" style="24" customWidth="1"/>
    <col min="5" max="5" width="20.7109375" style="24" customWidth="1"/>
    <col min="6" max="6" width="3.7109375" style="24" customWidth="1"/>
    <col min="7" max="7" width="12.7109375" style="24" customWidth="1"/>
    <col min="8" max="8" width="13.85546875" style="24" customWidth="1"/>
    <col min="9" max="9" width="20.7109375" style="24" customWidth="1"/>
    <col min="10" max="10" width="2.7109375" style="24" customWidth="1"/>
    <col min="11" max="27" width="9.140625" style="24"/>
    <col min="28" max="28" width="12.5703125" style="24" bestFit="1" customWidth="1"/>
    <col min="29" max="34" width="9.140625" style="24"/>
    <col min="35" max="36" width="12.5703125" style="24" bestFit="1" customWidth="1"/>
    <col min="37" max="37" width="41.85546875" style="24" bestFit="1" customWidth="1"/>
    <col min="38" max="16384" width="9.140625" style="24"/>
  </cols>
  <sheetData>
    <row r="2" spans="2:28" ht="128.25" customHeight="1" thickBot="1" x14ac:dyDescent="0.3">
      <c r="B2" s="22"/>
      <c r="C2" s="48" t="s">
        <v>20</v>
      </c>
      <c r="D2" s="48"/>
      <c r="E2" s="48"/>
      <c r="F2" s="48"/>
      <c r="G2" s="48"/>
      <c r="H2" s="48"/>
      <c r="I2" s="3"/>
      <c r="J2" s="23"/>
    </row>
    <row r="3" spans="2:28" ht="15.75" thickTop="1" x14ac:dyDescent="0.25">
      <c r="B3" s="25"/>
      <c r="C3" s="26"/>
      <c r="D3" s="26"/>
      <c r="E3" s="26"/>
      <c r="F3" s="26"/>
      <c r="G3" s="26"/>
      <c r="H3" s="26"/>
      <c r="I3" s="26"/>
      <c r="J3" s="27"/>
    </row>
    <row r="4" spans="2:28" ht="15" customHeight="1" x14ac:dyDescent="0.25">
      <c r="B4" s="25"/>
      <c r="C4" s="49" t="s">
        <v>16</v>
      </c>
      <c r="D4" s="49"/>
      <c r="E4" s="49"/>
      <c r="F4" s="49"/>
      <c r="G4" s="49"/>
      <c r="H4" s="49"/>
      <c r="I4" s="49"/>
      <c r="J4" s="27"/>
      <c r="O4" s="41"/>
      <c r="P4" s="41"/>
      <c r="Q4" s="41"/>
      <c r="R4" s="41"/>
      <c r="S4" s="41"/>
    </row>
    <row r="5" spans="2:28" x14ac:dyDescent="0.25">
      <c r="B5" s="25"/>
      <c r="C5" s="49"/>
      <c r="D5" s="49"/>
      <c r="E5" s="49"/>
      <c r="F5" s="49"/>
      <c r="G5" s="49"/>
      <c r="H5" s="49"/>
      <c r="I5" s="49"/>
      <c r="J5" s="27"/>
      <c r="O5" s="41"/>
      <c r="P5" s="41"/>
      <c r="Q5" s="41"/>
      <c r="R5" s="41"/>
      <c r="S5" s="41"/>
    </row>
    <row r="6" spans="2:28" x14ac:dyDescent="0.25">
      <c r="B6" s="25"/>
      <c r="C6" s="49"/>
      <c r="D6" s="49"/>
      <c r="E6" s="49"/>
      <c r="F6" s="49"/>
      <c r="G6" s="49"/>
      <c r="H6" s="49"/>
      <c r="I6" s="49"/>
      <c r="J6" s="27"/>
      <c r="O6" s="41"/>
      <c r="P6" s="41"/>
      <c r="Q6" s="41"/>
      <c r="R6" s="41"/>
      <c r="S6" s="41"/>
      <c r="AB6" s="43"/>
    </row>
    <row r="7" spans="2:28" ht="36" customHeight="1" x14ac:dyDescent="0.25">
      <c r="B7" s="25"/>
      <c r="C7" s="49"/>
      <c r="D7" s="49"/>
      <c r="E7" s="49"/>
      <c r="F7" s="49"/>
      <c r="G7" s="49"/>
      <c r="H7" s="49"/>
      <c r="I7" s="49"/>
      <c r="J7" s="27"/>
      <c r="O7" s="41"/>
      <c r="P7" s="41"/>
      <c r="Q7" s="41"/>
      <c r="R7" s="41"/>
      <c r="S7" s="41"/>
      <c r="AB7" s="43"/>
    </row>
    <row r="8" spans="2:28" ht="15.75" thickBot="1" x14ac:dyDescent="0.3">
      <c r="B8" s="25"/>
      <c r="C8" s="26"/>
      <c r="D8" s="26"/>
      <c r="E8" s="26"/>
      <c r="F8" s="26"/>
      <c r="G8" s="26"/>
      <c r="H8" s="26"/>
      <c r="I8" s="26"/>
      <c r="J8" s="27"/>
      <c r="O8" s="41"/>
      <c r="P8" s="41"/>
      <c r="Q8" s="41"/>
      <c r="R8" s="41"/>
      <c r="S8" s="41"/>
      <c r="T8" s="39"/>
      <c r="U8" s="39"/>
      <c r="AB8" s="43"/>
    </row>
    <row r="9" spans="2:28" ht="17.25" thickTop="1" thickBot="1" x14ac:dyDescent="0.3">
      <c r="B9" s="25"/>
      <c r="C9" s="50" t="s">
        <v>2</v>
      </c>
      <c r="D9" s="50"/>
      <c r="E9" s="50"/>
      <c r="F9" s="50"/>
      <c r="G9" s="50"/>
      <c r="H9" s="50"/>
      <c r="I9" s="36" t="s">
        <v>3</v>
      </c>
      <c r="J9" s="27"/>
      <c r="O9" s="41"/>
      <c r="P9" s="41"/>
      <c r="Q9" s="41"/>
      <c r="R9" s="41"/>
      <c r="S9" s="42"/>
      <c r="T9" s="39"/>
      <c r="U9" s="39"/>
      <c r="AB9" s="43"/>
    </row>
    <row r="10" spans="2:28" ht="16.5" thickTop="1" x14ac:dyDescent="0.25">
      <c r="B10" s="25"/>
      <c r="C10" s="1" t="s">
        <v>6</v>
      </c>
      <c r="D10" s="8"/>
      <c r="E10" s="8"/>
      <c r="F10" s="8"/>
      <c r="G10" s="8"/>
      <c r="H10" s="8"/>
      <c r="I10" s="28"/>
      <c r="J10" s="27"/>
      <c r="O10" s="41"/>
      <c r="P10" s="42">
        <f t="shared" ref="P10:P28" si="0">P11-0.01</f>
        <v>2.0300000000000042</v>
      </c>
      <c r="Q10" s="42">
        <f>VLOOKUP('DOEE Payment Calculator'!P10,'Calculation Using Seller Price'!B:AR, (2*MIN(FLOOR('DOEE Payment Calculator'!$I$16, 5000)/5000, 20))+2, 0)</f>
        <v>0.39999999999999547</v>
      </c>
      <c r="R10" s="41">
        <f>VLOOKUP('DOEE Payment Calculator'!P10,'Calculation Using Seller Price'!B:AR, (2*MIN(FLOOR('DOEE Payment Calculator'!$I$16, 5000)/5000, 20))+3, 0)</f>
        <v>1.6300000000000088</v>
      </c>
      <c r="S10" s="42"/>
      <c r="T10" s="39"/>
      <c r="U10" s="40"/>
      <c r="AB10" s="43"/>
    </row>
    <row r="11" spans="2:28" ht="16.5" thickBot="1" x14ac:dyDescent="0.3">
      <c r="B11" s="25"/>
      <c r="C11" s="50"/>
      <c r="D11" s="50"/>
      <c r="E11" s="50"/>
      <c r="F11" s="50"/>
      <c r="G11" s="50"/>
      <c r="H11" s="50"/>
      <c r="I11" s="28"/>
      <c r="J11" s="27"/>
      <c r="O11" s="41"/>
      <c r="P11" s="42">
        <f t="shared" si="0"/>
        <v>2.040000000000004</v>
      </c>
      <c r="Q11" s="42">
        <f>VLOOKUP('DOEE Payment Calculator'!P11,'Calculation Using Seller Price'!B:AR, (2*MIN(FLOOR('DOEE Payment Calculator'!$I$16, 5000)/5000, 20))+2, 0)</f>
        <v>0.38999999999999568</v>
      </c>
      <c r="R11" s="41">
        <f>VLOOKUP('DOEE Payment Calculator'!P11,'Calculation Using Seller Price'!B:AR, (2*MIN(FLOOR('DOEE Payment Calculator'!$I$16, 5000)/5000, 20))+3, 0)</f>
        <v>1.6500000000000083</v>
      </c>
      <c r="S11" s="42"/>
      <c r="T11" s="39"/>
      <c r="U11" s="40"/>
      <c r="AB11" s="43"/>
    </row>
    <row r="12" spans="2:28" ht="17.25" thickTop="1" thickBot="1" x14ac:dyDescent="0.3">
      <c r="B12" s="25"/>
      <c r="C12" s="50" t="s">
        <v>13</v>
      </c>
      <c r="D12" s="50"/>
      <c r="E12" s="50"/>
      <c r="F12" s="50"/>
      <c r="G12" s="50"/>
      <c r="H12" s="50"/>
      <c r="I12" s="4">
        <f>IF(I9="Non-Tidal",2.03,1.77)</f>
        <v>2.0299999999999998</v>
      </c>
      <c r="J12" s="27"/>
      <c r="O12" s="41"/>
      <c r="P12" s="42">
        <f t="shared" si="0"/>
        <v>2.0500000000000038</v>
      </c>
      <c r="Q12" s="42">
        <f>VLOOKUP('DOEE Payment Calculator'!P12,'Calculation Using Seller Price'!B:AR, (2*MIN(FLOOR('DOEE Payment Calculator'!$I$16, 5000)/5000, 20))+2, 0)</f>
        <v>0.3799999999999959</v>
      </c>
      <c r="R12" s="41">
        <f>VLOOKUP('DOEE Payment Calculator'!P12,'Calculation Using Seller Price'!B:AR, (2*MIN(FLOOR('DOEE Payment Calculator'!$I$16, 5000)/5000, 20))+3, 0)</f>
        <v>1.6700000000000079</v>
      </c>
      <c r="S12" s="42"/>
      <c r="T12" s="39"/>
      <c r="U12" s="40"/>
      <c r="AB12" s="43"/>
    </row>
    <row r="13" spans="2:28" ht="16.5" customHeight="1" thickTop="1" x14ac:dyDescent="0.25">
      <c r="B13" s="25"/>
      <c r="C13" s="44" t="s">
        <v>14</v>
      </c>
      <c r="D13" s="44"/>
      <c r="E13" s="44"/>
      <c r="F13" s="44"/>
      <c r="G13" s="44"/>
      <c r="H13" s="44"/>
      <c r="I13" s="6"/>
      <c r="J13" s="27"/>
      <c r="O13" s="41"/>
      <c r="P13" s="42">
        <f t="shared" si="0"/>
        <v>2.0600000000000036</v>
      </c>
      <c r="Q13" s="42">
        <f>VLOOKUP('DOEE Payment Calculator'!P13,'Calculation Using Seller Price'!B:AR, (2*MIN(FLOOR('DOEE Payment Calculator'!$I$16, 5000)/5000, 20))+2, 0)</f>
        <v>0.36999999999999611</v>
      </c>
      <c r="R13" s="41">
        <f>VLOOKUP('DOEE Payment Calculator'!P13,'Calculation Using Seller Price'!B:AR, (2*MIN(FLOOR('DOEE Payment Calculator'!$I$16, 5000)/5000, 20))+3, 0)</f>
        <v>1.6900000000000075</v>
      </c>
      <c r="S13" s="42"/>
      <c r="T13" s="39"/>
      <c r="U13" s="40"/>
      <c r="AB13" s="43"/>
    </row>
    <row r="14" spans="2:28" ht="15.75" customHeight="1" x14ac:dyDescent="0.25">
      <c r="B14" s="25"/>
      <c r="C14" s="44"/>
      <c r="D14" s="44"/>
      <c r="E14" s="44"/>
      <c r="F14" s="44"/>
      <c r="G14" s="44"/>
      <c r="H14" s="44"/>
      <c r="I14" s="6"/>
      <c r="J14" s="27"/>
      <c r="O14" s="41"/>
      <c r="P14" s="42">
        <f t="shared" si="0"/>
        <v>2.0700000000000034</v>
      </c>
      <c r="Q14" s="42">
        <f>VLOOKUP('DOEE Payment Calculator'!P14,'Calculation Using Seller Price'!B:AR, (2*MIN(FLOOR('DOEE Payment Calculator'!$I$16, 5000)/5000, 20))+2, 0)</f>
        <v>0.35999999999999632</v>
      </c>
      <c r="R14" s="41">
        <f>VLOOKUP('DOEE Payment Calculator'!P14,'Calculation Using Seller Price'!B:AR, (2*MIN(FLOOR('DOEE Payment Calculator'!$I$16, 5000)/5000, 20))+3, 0)</f>
        <v>1.7100000000000071</v>
      </c>
      <c r="S14" s="42"/>
      <c r="T14" s="39"/>
      <c r="U14" s="40"/>
      <c r="AB14" s="43"/>
    </row>
    <row r="15" spans="2:28" ht="15.75" thickBot="1" x14ac:dyDescent="0.3">
      <c r="B15" s="25"/>
      <c r="C15" s="26"/>
      <c r="D15" s="26"/>
      <c r="E15" s="26"/>
      <c r="F15" s="26"/>
      <c r="G15" s="26"/>
      <c r="H15" s="26"/>
      <c r="I15" s="26"/>
      <c r="J15" s="27"/>
      <c r="O15" s="41"/>
      <c r="P15" s="42">
        <f t="shared" si="0"/>
        <v>2.0800000000000032</v>
      </c>
      <c r="Q15" s="42">
        <f>VLOOKUP('DOEE Payment Calculator'!P15,'Calculation Using Seller Price'!B:AR, (2*MIN(FLOOR('DOEE Payment Calculator'!$I$16, 5000)/5000, 20))+2, 0)</f>
        <v>0.34999999999999654</v>
      </c>
      <c r="R15" s="41">
        <f>VLOOKUP('DOEE Payment Calculator'!P15,'Calculation Using Seller Price'!B:AR, (2*MIN(FLOOR('DOEE Payment Calculator'!$I$16, 5000)/5000, 20))+3, 0)</f>
        <v>1.7300000000000066</v>
      </c>
      <c r="S15" s="42"/>
      <c r="T15" s="39"/>
      <c r="U15" s="40"/>
      <c r="AB15" s="43"/>
    </row>
    <row r="16" spans="2:28" ht="17.25" thickTop="1" thickBot="1" x14ac:dyDescent="0.3">
      <c r="B16" s="25"/>
      <c r="C16" s="50" t="s">
        <v>5</v>
      </c>
      <c r="D16" s="50"/>
      <c r="E16" s="50"/>
      <c r="F16" s="50"/>
      <c r="G16" s="50"/>
      <c r="H16" s="50"/>
      <c r="I16" s="37"/>
      <c r="J16" s="27"/>
      <c r="O16" s="41"/>
      <c r="P16" s="42">
        <f t="shared" si="0"/>
        <v>2.090000000000003</v>
      </c>
      <c r="Q16" s="42">
        <f>VLOOKUP('DOEE Payment Calculator'!P16,'Calculation Using Seller Price'!B:AR, (2*MIN(FLOOR('DOEE Payment Calculator'!$I$16, 5000)/5000, 20))+2, 0)</f>
        <v>0.33999999999999675</v>
      </c>
      <c r="R16" s="41">
        <f>VLOOKUP('DOEE Payment Calculator'!P16,'Calculation Using Seller Price'!B:AR, (2*MIN(FLOOR('DOEE Payment Calculator'!$I$16, 5000)/5000, 20))+3, 0)</f>
        <v>1.7500000000000062</v>
      </c>
      <c r="S16" s="42"/>
      <c r="T16" s="39"/>
      <c r="U16" s="40"/>
      <c r="AB16" s="43"/>
    </row>
    <row r="17" spans="2:37" ht="16.5" thickTop="1" x14ac:dyDescent="0.25">
      <c r="B17" s="25"/>
      <c r="C17" s="1" t="s">
        <v>7</v>
      </c>
      <c r="D17" s="8"/>
      <c r="E17" s="8"/>
      <c r="F17" s="8"/>
      <c r="G17" s="8"/>
      <c r="H17" s="8"/>
      <c r="I17" s="29"/>
      <c r="J17" s="27"/>
      <c r="O17" s="41"/>
      <c r="P17" s="42">
        <f t="shared" si="0"/>
        <v>2.1000000000000028</v>
      </c>
      <c r="Q17" s="42">
        <f>VLOOKUP('DOEE Payment Calculator'!P17,'Calculation Using Seller Price'!B:AR, (2*MIN(FLOOR('DOEE Payment Calculator'!$I$16, 5000)/5000, 20))+2, 0)</f>
        <v>0.32999999999999696</v>
      </c>
      <c r="R17" s="41">
        <f>VLOOKUP('DOEE Payment Calculator'!P17,'Calculation Using Seller Price'!B:AR, (2*MIN(FLOOR('DOEE Payment Calculator'!$I$16, 5000)/5000, 20))+3, 0)</f>
        <v>1.7700000000000058</v>
      </c>
      <c r="S17" s="42"/>
      <c r="T17" s="39"/>
      <c r="U17" s="40"/>
      <c r="AB17" s="43"/>
    </row>
    <row r="18" spans="2:37" ht="15.75" x14ac:dyDescent="0.25">
      <c r="B18" s="25"/>
      <c r="C18" s="1"/>
      <c r="D18" s="8"/>
      <c r="E18" s="8"/>
      <c r="F18" s="8"/>
      <c r="G18" s="8"/>
      <c r="H18" s="8"/>
      <c r="I18" s="29"/>
      <c r="J18" s="27"/>
      <c r="O18" s="41"/>
      <c r="P18" s="42">
        <f t="shared" si="0"/>
        <v>2.1100000000000025</v>
      </c>
      <c r="Q18" s="42">
        <f>VLOOKUP('DOEE Payment Calculator'!P18,'Calculation Using Seller Price'!B:AR, (2*MIN(FLOOR('DOEE Payment Calculator'!$I$16, 5000)/5000, 20))+2, 0)</f>
        <v>0.31999999999999718</v>
      </c>
      <c r="R18" s="41">
        <f>VLOOKUP('DOEE Payment Calculator'!P18,'Calculation Using Seller Price'!B:AR, (2*MIN(FLOOR('DOEE Payment Calculator'!$I$16, 5000)/5000, 20))+3, 0)</f>
        <v>1.7900000000000054</v>
      </c>
      <c r="S18" s="42"/>
      <c r="T18" s="39"/>
      <c r="U18" s="40"/>
      <c r="AB18" s="43"/>
    </row>
    <row r="19" spans="2:37" ht="17.25" customHeight="1" x14ac:dyDescent="0.25">
      <c r="B19" s="25"/>
      <c r="C19" s="50" t="s">
        <v>12</v>
      </c>
      <c r="D19" s="50"/>
      <c r="E19" s="50"/>
      <c r="F19" s="50"/>
      <c r="G19" s="50"/>
      <c r="H19" s="50"/>
      <c r="I19" s="26"/>
      <c r="J19" s="27"/>
      <c r="O19" s="41"/>
      <c r="P19" s="42">
        <f t="shared" si="0"/>
        <v>2.1200000000000023</v>
      </c>
      <c r="Q19" s="42">
        <f>VLOOKUP('DOEE Payment Calculator'!P19,'Calculation Using Seller Price'!B:AR, (2*MIN(FLOOR('DOEE Payment Calculator'!$I$16, 5000)/5000, 20))+2, 0)</f>
        <v>0.30999999999999739</v>
      </c>
      <c r="R19" s="41">
        <f>VLOOKUP('DOEE Payment Calculator'!P19,'Calculation Using Seller Price'!B:AR, (2*MIN(FLOOR('DOEE Payment Calculator'!$I$16, 5000)/5000, 20))+3, 0)</f>
        <v>1.8100000000000049</v>
      </c>
      <c r="S19" s="42"/>
      <c r="T19" s="39"/>
      <c r="U19" s="40"/>
      <c r="AB19" s="43"/>
    </row>
    <row r="20" spans="2:37" ht="17.25" customHeight="1" thickBot="1" x14ac:dyDescent="0.3">
      <c r="B20" s="25"/>
      <c r="C20" s="8"/>
      <c r="D20" s="8"/>
      <c r="E20" s="8"/>
      <c r="F20" s="8"/>
      <c r="G20" s="8"/>
      <c r="H20" s="8"/>
      <c r="I20" s="26"/>
      <c r="J20" s="27"/>
      <c r="O20" s="41"/>
      <c r="P20" s="42">
        <f t="shared" si="0"/>
        <v>2.1300000000000021</v>
      </c>
      <c r="Q20" s="42">
        <f>VLOOKUP('DOEE Payment Calculator'!P20,'Calculation Using Seller Price'!B:AR, (2*MIN(FLOOR('DOEE Payment Calculator'!$I$16, 5000)/5000, 20))+2, 0)</f>
        <v>0.2999999999999976</v>
      </c>
      <c r="R20" s="41">
        <f>VLOOKUP('DOEE Payment Calculator'!P20,'Calculation Using Seller Price'!B:AR, (2*MIN(FLOOR('DOEE Payment Calculator'!$I$16, 5000)/5000, 20))+3, 0)</f>
        <v>1.8300000000000045</v>
      </c>
      <c r="S20" s="42"/>
      <c r="T20" s="39"/>
      <c r="U20" s="40"/>
      <c r="AB20" s="43"/>
    </row>
    <row r="21" spans="2:37" ht="17.25" thickTop="1" thickBot="1" x14ac:dyDescent="0.3">
      <c r="B21" s="25"/>
      <c r="C21" s="45" t="s">
        <v>4</v>
      </c>
      <c r="D21" s="46"/>
      <c r="E21" s="38"/>
      <c r="F21" s="5"/>
      <c r="G21" s="45" t="s">
        <v>9</v>
      </c>
      <c r="H21" s="46"/>
      <c r="I21" s="38"/>
      <c r="J21" s="27"/>
      <c r="O21" s="41"/>
      <c r="P21" s="42">
        <f t="shared" si="0"/>
        <v>2.1400000000000019</v>
      </c>
      <c r="Q21" s="42">
        <f>VLOOKUP('DOEE Payment Calculator'!P21,'Calculation Using Seller Price'!B:AR, (2*MIN(FLOOR('DOEE Payment Calculator'!$I$16, 5000)/5000, 20))+2, 0)</f>
        <v>0.28999999999999782</v>
      </c>
      <c r="R21" s="41">
        <f>VLOOKUP('DOEE Payment Calculator'!P21,'Calculation Using Seller Price'!B:AR, (2*MIN(FLOOR('DOEE Payment Calculator'!$I$16, 5000)/5000, 20))+3, 0)</f>
        <v>1.8500000000000041</v>
      </c>
      <c r="S21" s="42"/>
      <c r="T21" s="39"/>
      <c r="U21" s="40"/>
      <c r="AB21" s="43"/>
    </row>
    <row r="22" spans="2:37" ht="17.25" thickTop="1" thickBot="1" x14ac:dyDescent="0.3">
      <c r="B22" s="25"/>
      <c r="C22" s="45" t="s">
        <v>0</v>
      </c>
      <c r="D22" s="47"/>
      <c r="E22" s="4">
        <f>IF(OR(E21="", I16=""), 0, IF(E21-I12&gt;0.2, 0, IF(E21&gt;I12+0.2,0,MAX(MIN(I12+0.4-E21,0.4),0))+(2/100)*FLOOR(MIN(I16, 100000), 5000)/5000))</f>
        <v>0</v>
      </c>
      <c r="F22" s="8"/>
      <c r="G22" s="45" t="s">
        <v>1</v>
      </c>
      <c r="H22" s="47"/>
      <c r="I22" s="56">
        <f>IF((IF(OR(I16="", I21=""), 0, IF(I21&gt;I12, 0,  ((2/100)*FLOOR(MIN(I16, 100000),5000)/5000)+MIN(((I12+0.4-(I21+(2/100)*FLOOR(MIN(I16, 100000),5000)/5000))/2), 0.4))))+I21&gt;I12+0.2, 0, IF(OR(I16="", I21=""), 0, IF(I21&gt;I12, 0,  ((2/100)*FLOOR(MIN(I16, 100000),5000)/5000)+MIN(((I12+0.4-(I21+(2/100)*FLOOR(MIN(I16, 100000),5000)/5000))/2), 0.4))))</f>
        <v>0</v>
      </c>
      <c r="J22" s="27"/>
      <c r="O22" s="41"/>
      <c r="P22" s="42">
        <f t="shared" si="0"/>
        <v>2.1500000000000017</v>
      </c>
      <c r="Q22" s="42">
        <f>VLOOKUP('DOEE Payment Calculator'!P22,'Calculation Using Seller Price'!B:AR, (2*MIN(FLOOR('DOEE Payment Calculator'!$I$16, 5000)/5000, 20))+2, 0)</f>
        <v>0.27999999999999803</v>
      </c>
      <c r="R22" s="41">
        <f>VLOOKUP('DOEE Payment Calculator'!P22,'Calculation Using Seller Price'!B:AR, (2*MIN(FLOOR('DOEE Payment Calculator'!$I$16, 5000)/5000, 20))+3, 0)</f>
        <v>1.8700000000000037</v>
      </c>
      <c r="S22" s="42"/>
      <c r="T22" s="39"/>
      <c r="U22" s="40"/>
      <c r="AB22" s="43"/>
    </row>
    <row r="23" spans="2:37" ht="17.25" thickTop="1" thickBot="1" x14ac:dyDescent="0.3">
      <c r="B23" s="25"/>
      <c r="C23" s="45" t="s">
        <v>10</v>
      </c>
      <c r="D23" s="47"/>
      <c r="E23" s="4">
        <f>E21-E22</f>
        <v>0</v>
      </c>
      <c r="F23" s="8"/>
      <c r="G23" s="45" t="s">
        <v>8</v>
      </c>
      <c r="H23" s="47"/>
      <c r="I23" s="56">
        <f>I21+I22</f>
        <v>0</v>
      </c>
      <c r="J23" s="27"/>
      <c r="O23" s="41"/>
      <c r="P23" s="42">
        <f t="shared" si="0"/>
        <v>2.1600000000000015</v>
      </c>
      <c r="Q23" s="42">
        <f>VLOOKUP('DOEE Payment Calculator'!P23,'Calculation Using Seller Price'!B:AR, (2*MIN(FLOOR('DOEE Payment Calculator'!$I$16, 5000)/5000, 20))+2, 0)</f>
        <v>0.26999999999999824</v>
      </c>
      <c r="R23" s="41">
        <f>VLOOKUP('DOEE Payment Calculator'!P23,'Calculation Using Seller Price'!B:AR, (2*MIN(FLOOR('DOEE Payment Calculator'!$I$16, 5000)/5000, 20))+3, 0)</f>
        <v>1.8900000000000032</v>
      </c>
      <c r="S23" s="42"/>
      <c r="T23" s="39"/>
      <c r="U23" s="40"/>
      <c r="AB23" s="43"/>
    </row>
    <row r="24" spans="2:37" ht="17.25" thickTop="1" thickBot="1" x14ac:dyDescent="0.3">
      <c r="B24" s="25"/>
      <c r="C24" s="9"/>
      <c r="D24" s="9"/>
      <c r="E24" s="6"/>
      <c r="F24" s="8"/>
      <c r="G24" s="9"/>
      <c r="H24" s="9"/>
      <c r="I24" s="6"/>
      <c r="J24" s="27"/>
      <c r="O24" s="41"/>
      <c r="P24" s="42">
        <f t="shared" si="0"/>
        <v>2.1700000000000013</v>
      </c>
      <c r="Q24" s="42">
        <f>VLOOKUP('DOEE Payment Calculator'!P24,'Calculation Using Seller Price'!B:AR, (2*MIN(FLOOR('DOEE Payment Calculator'!$I$16, 5000)/5000, 20))+2, 0)</f>
        <v>0.25999999999999845</v>
      </c>
      <c r="R24" s="41">
        <f>VLOOKUP('DOEE Payment Calculator'!P24,'Calculation Using Seller Price'!B:AR, (2*MIN(FLOOR('DOEE Payment Calculator'!$I$16, 5000)/5000, 20))+3, 0)</f>
        <v>1.9100000000000028</v>
      </c>
      <c r="S24" s="42"/>
      <c r="T24" s="39"/>
      <c r="U24" s="40"/>
      <c r="AB24" s="43"/>
    </row>
    <row r="25" spans="2:37" ht="15.75" customHeight="1" thickTop="1" thickBot="1" x14ac:dyDescent="0.3">
      <c r="B25" s="25"/>
      <c r="C25" s="45" t="s">
        <v>15</v>
      </c>
      <c r="D25" s="45"/>
      <c r="E25" s="4">
        <f>I16*(E22+E23)</f>
        <v>0</v>
      </c>
      <c r="F25" s="8"/>
      <c r="G25" s="45" t="s">
        <v>15</v>
      </c>
      <c r="H25" s="45"/>
      <c r="I25" s="4">
        <f>ROUND(I16*I23, 2)</f>
        <v>0</v>
      </c>
      <c r="J25" s="27"/>
      <c r="O25" s="41"/>
      <c r="P25" s="42">
        <f t="shared" si="0"/>
        <v>2.180000000000001</v>
      </c>
      <c r="Q25" s="42">
        <f>VLOOKUP('DOEE Payment Calculator'!P25,'Calculation Using Seller Price'!B:AR, (2*MIN(FLOOR('DOEE Payment Calculator'!$I$16, 5000)/5000, 20))+2, 0)</f>
        <v>0.24999999999999867</v>
      </c>
      <c r="R25" s="41">
        <f>VLOOKUP('DOEE Payment Calculator'!P25,'Calculation Using Seller Price'!B:AR, (2*MIN(FLOOR('DOEE Payment Calculator'!$I$16, 5000)/5000, 20))+3, 0)</f>
        <v>1.9300000000000024</v>
      </c>
      <c r="S25" s="42"/>
      <c r="T25" s="39"/>
      <c r="U25" s="40"/>
      <c r="AB25" s="43"/>
    </row>
    <row r="26" spans="2:37" ht="16.5" thickTop="1" x14ac:dyDescent="0.25">
      <c r="B26" s="25"/>
      <c r="C26" s="9"/>
      <c r="D26" s="9"/>
      <c r="E26" s="6"/>
      <c r="F26" s="8"/>
      <c r="G26" s="9"/>
      <c r="H26" s="9"/>
      <c r="I26" s="6"/>
      <c r="J26" s="27"/>
      <c r="O26" s="41"/>
      <c r="P26" s="42">
        <f t="shared" si="0"/>
        <v>2.1900000000000008</v>
      </c>
      <c r="Q26" s="42">
        <f>VLOOKUP('DOEE Payment Calculator'!P26,'Calculation Using Seller Price'!B:AR, (2*MIN(FLOOR('DOEE Payment Calculator'!$I$16, 5000)/5000, 20))+2, 0)</f>
        <v>0.23999999999999888</v>
      </c>
      <c r="R26" s="41">
        <f>VLOOKUP('DOEE Payment Calculator'!P26,'Calculation Using Seller Price'!B:AR, (2*MIN(FLOOR('DOEE Payment Calculator'!$I$16, 5000)/5000, 20))+3, 0)</f>
        <v>1.950000000000002</v>
      </c>
      <c r="S26" s="42"/>
      <c r="T26" s="39"/>
      <c r="U26" s="40"/>
      <c r="AB26" s="43"/>
    </row>
    <row r="27" spans="2:37" ht="15.75" customHeight="1" x14ac:dyDescent="0.25">
      <c r="B27" s="25"/>
      <c r="C27" s="44" t="s">
        <v>11</v>
      </c>
      <c r="D27" s="44"/>
      <c r="E27" s="44"/>
      <c r="F27" s="44"/>
      <c r="G27" s="44"/>
      <c r="H27" s="44"/>
      <c r="I27" s="7"/>
      <c r="J27" s="27"/>
      <c r="O27" s="41"/>
      <c r="P27" s="42">
        <f t="shared" si="0"/>
        <v>2.2000000000000006</v>
      </c>
      <c r="Q27" s="42">
        <f>VLOOKUP('DOEE Payment Calculator'!P27,'Calculation Using Seller Price'!B:AR, (2*MIN(FLOOR('DOEE Payment Calculator'!$I$16, 5000)/5000, 20))+2, 0)</f>
        <v>0.22999999999999909</v>
      </c>
      <c r="R27" s="41">
        <f>VLOOKUP('DOEE Payment Calculator'!P27,'Calculation Using Seller Price'!B:AR, (2*MIN(FLOOR('DOEE Payment Calculator'!$I$16, 5000)/5000, 20))+3, 0)</f>
        <v>1.9700000000000015</v>
      </c>
      <c r="S27" s="42"/>
      <c r="T27" s="39"/>
      <c r="U27" s="40"/>
    </row>
    <row r="28" spans="2:37" ht="15.75" customHeight="1" x14ac:dyDescent="0.25">
      <c r="B28" s="25"/>
      <c r="C28" s="44"/>
      <c r="D28" s="44"/>
      <c r="E28" s="44"/>
      <c r="F28" s="44"/>
      <c r="G28" s="44"/>
      <c r="H28" s="44"/>
      <c r="I28" s="7"/>
      <c r="J28" s="27"/>
      <c r="O28" s="41"/>
      <c r="P28" s="42">
        <f t="shared" si="0"/>
        <v>2.2100000000000004</v>
      </c>
      <c r="Q28" s="42">
        <f>VLOOKUP('DOEE Payment Calculator'!P28,'Calculation Using Seller Price'!B:AR, (2*MIN(FLOOR('DOEE Payment Calculator'!$I$16, 5000)/5000, 20))+2, 0)</f>
        <v>0.21999999999999931</v>
      </c>
      <c r="R28" s="41">
        <f>VLOOKUP('DOEE Payment Calculator'!P28,'Calculation Using Seller Price'!B:AR, (2*MIN(FLOOR('DOEE Payment Calculator'!$I$16, 5000)/5000, 20))+3, 0)</f>
        <v>1.9900000000000011</v>
      </c>
      <c r="S28" s="42"/>
      <c r="T28" s="39"/>
      <c r="U28" s="40"/>
    </row>
    <row r="29" spans="2:37" ht="15.75" customHeight="1" x14ac:dyDescent="0.25">
      <c r="B29" s="25"/>
      <c r="C29" s="44"/>
      <c r="D29" s="44"/>
      <c r="E29" s="44"/>
      <c r="F29" s="44"/>
      <c r="G29" s="44"/>
      <c r="H29" s="44"/>
      <c r="I29" s="7"/>
      <c r="J29" s="27"/>
      <c r="O29" s="41"/>
      <c r="P29" s="42">
        <f>P30-0.01</f>
        <v>2.2200000000000002</v>
      </c>
      <c r="Q29" s="42">
        <f>VLOOKUP('DOEE Payment Calculator'!P29,'Calculation Using Seller Price'!B:AR, (2*MIN(FLOOR('DOEE Payment Calculator'!$I$16, 5000)/5000, 20))+2, 0)</f>
        <v>0.20999999999999952</v>
      </c>
      <c r="R29" s="41">
        <f>VLOOKUP('DOEE Payment Calculator'!P29,'Calculation Using Seller Price'!B:AR, (2*MIN(FLOOR('DOEE Payment Calculator'!$I$16, 5000)/5000, 20))+3, 0)</f>
        <v>2.0100000000000007</v>
      </c>
      <c r="S29" s="42"/>
      <c r="T29" s="39"/>
      <c r="U29" s="40"/>
    </row>
    <row r="30" spans="2:37" x14ac:dyDescent="0.25">
      <c r="B30" s="30"/>
      <c r="C30" s="31"/>
      <c r="D30" s="32"/>
      <c r="E30" s="31"/>
      <c r="F30" s="31"/>
      <c r="G30" s="31"/>
      <c r="H30" s="31"/>
      <c r="I30" s="31"/>
      <c r="J30" s="33"/>
      <c r="O30" s="41"/>
      <c r="P30" s="42">
        <f>'Calculation Using Seller Price'!B5</f>
        <v>2.23</v>
      </c>
      <c r="Q30" s="42">
        <f>VLOOKUP('DOEE Payment Calculator'!P30,'Calculation Using Seller Price'!B:AR, (2*MIN(FLOOR('DOEE Payment Calculator'!$I$16, 5000)/5000, 20))+2, 0)</f>
        <v>0.19999999999999973</v>
      </c>
      <c r="R30" s="41">
        <f>VLOOKUP('DOEE Payment Calculator'!P30,'Calculation Using Seller Price'!B:AR, (2*MIN(FLOOR('DOEE Payment Calculator'!$I$16, 5000)/5000, 20))+3, 0)</f>
        <v>2.0300000000000002</v>
      </c>
      <c r="S30" s="42"/>
      <c r="T30" s="39"/>
      <c r="U30" s="40"/>
    </row>
    <row r="31" spans="2:37" x14ac:dyDescent="0.25">
      <c r="O31" s="41"/>
      <c r="P31" s="42"/>
      <c r="Q31" s="42"/>
      <c r="R31" s="41"/>
      <c r="S31" s="41"/>
      <c r="T31" s="39"/>
      <c r="U31" s="39"/>
      <c r="AI31" s="43"/>
      <c r="AJ31" s="43"/>
      <c r="AK31" s="34"/>
    </row>
    <row r="32" spans="2:37" x14ac:dyDescent="0.25">
      <c r="O32" s="41"/>
      <c r="P32" s="42"/>
      <c r="Q32" s="42"/>
      <c r="R32" s="41"/>
      <c r="S32" s="41"/>
      <c r="T32" s="39"/>
      <c r="U32" s="39"/>
      <c r="AI32" s="43"/>
      <c r="AJ32" s="43"/>
      <c r="AK32" s="34"/>
    </row>
    <row r="33" spans="4:37" x14ac:dyDescent="0.25">
      <c r="E33" s="34"/>
      <c r="O33" s="41"/>
      <c r="P33" s="42"/>
      <c r="Q33" s="42"/>
      <c r="R33" s="41"/>
      <c r="S33" s="41"/>
      <c r="T33" s="39"/>
      <c r="U33" s="39"/>
      <c r="AI33" s="43"/>
      <c r="AJ33" s="43"/>
      <c r="AK33" s="34"/>
    </row>
    <row r="34" spans="4:37" x14ac:dyDescent="0.25">
      <c r="E34" s="35"/>
      <c r="O34" s="41"/>
      <c r="P34" s="42"/>
      <c r="Q34" s="42"/>
      <c r="R34" s="41"/>
      <c r="S34" s="41"/>
      <c r="T34" s="39"/>
      <c r="U34" s="39"/>
      <c r="AI34" s="43"/>
      <c r="AJ34" s="43"/>
      <c r="AK34" s="34"/>
    </row>
    <row r="35" spans="4:37" x14ac:dyDescent="0.25">
      <c r="O35" s="41"/>
      <c r="P35" s="41"/>
      <c r="Q35" s="41"/>
      <c r="R35" s="41"/>
      <c r="S35" s="41"/>
      <c r="T35" s="39"/>
      <c r="U35" s="39"/>
      <c r="AI35" s="43"/>
      <c r="AJ35" s="43"/>
      <c r="AK35" s="34"/>
    </row>
    <row r="36" spans="4:37" x14ac:dyDescent="0.25">
      <c r="O36" s="41"/>
      <c r="P36" s="41"/>
      <c r="Q36" s="41"/>
      <c r="R36" s="41"/>
      <c r="S36" s="41"/>
      <c r="AI36" s="43"/>
      <c r="AJ36" s="43"/>
      <c r="AK36" s="34"/>
    </row>
    <row r="37" spans="4:37" x14ac:dyDescent="0.25">
      <c r="O37" s="41"/>
      <c r="P37" s="41"/>
      <c r="Q37" s="41"/>
      <c r="R37" s="41"/>
      <c r="S37" s="41"/>
      <c r="AI37" s="43"/>
      <c r="AJ37" s="43"/>
      <c r="AK37" s="34"/>
    </row>
    <row r="38" spans="4:37" x14ac:dyDescent="0.25">
      <c r="O38" s="41"/>
      <c r="P38" s="41"/>
      <c r="Q38" s="41"/>
      <c r="R38" s="41"/>
      <c r="S38" s="41"/>
      <c r="AI38" s="43"/>
      <c r="AJ38" s="43"/>
      <c r="AK38" s="34"/>
    </row>
    <row r="39" spans="4:37" x14ac:dyDescent="0.25">
      <c r="AI39" s="43"/>
      <c r="AJ39" s="43"/>
      <c r="AK39" s="34"/>
    </row>
    <row r="40" spans="4:37" x14ac:dyDescent="0.25">
      <c r="AI40" s="43"/>
      <c r="AJ40" s="43"/>
      <c r="AK40" s="34"/>
    </row>
    <row r="41" spans="4:37" x14ac:dyDescent="0.25">
      <c r="AI41" s="43"/>
      <c r="AJ41" s="43"/>
      <c r="AK41" s="34"/>
    </row>
    <row r="42" spans="4:37" x14ac:dyDescent="0.25">
      <c r="AI42" s="43"/>
      <c r="AJ42" s="43"/>
      <c r="AK42" s="34"/>
    </row>
    <row r="43" spans="4:37" x14ac:dyDescent="0.25">
      <c r="D43" s="35"/>
      <c r="AI43" s="43"/>
      <c r="AJ43" s="43"/>
      <c r="AK43" s="34"/>
    </row>
    <row r="44" spans="4:37" x14ac:dyDescent="0.25">
      <c r="AI44" s="43"/>
      <c r="AJ44" s="43"/>
      <c r="AK44" s="34"/>
    </row>
    <row r="45" spans="4:37" x14ac:dyDescent="0.25">
      <c r="AI45" s="43"/>
      <c r="AJ45" s="43"/>
      <c r="AK45" s="34"/>
    </row>
    <row r="46" spans="4:37" x14ac:dyDescent="0.25">
      <c r="E46" s="34"/>
      <c r="AI46" s="43"/>
      <c r="AJ46" s="43"/>
      <c r="AK46" s="34"/>
    </row>
    <row r="47" spans="4:37" x14ac:dyDescent="0.25">
      <c r="E47" s="35"/>
      <c r="AI47" s="43"/>
      <c r="AJ47" s="43"/>
      <c r="AK47" s="34"/>
    </row>
    <row r="48" spans="4:37" x14ac:dyDescent="0.25">
      <c r="AI48" s="43"/>
      <c r="AJ48" s="43"/>
      <c r="AK48" s="34"/>
    </row>
    <row r="49" spans="35:37" x14ac:dyDescent="0.25">
      <c r="AI49" s="43"/>
      <c r="AJ49" s="43"/>
      <c r="AK49" s="34"/>
    </row>
    <row r="50" spans="35:37" x14ac:dyDescent="0.25">
      <c r="AI50" s="43"/>
      <c r="AJ50" s="43"/>
      <c r="AK50" s="34"/>
    </row>
    <row r="51" spans="35:37" x14ac:dyDescent="0.25">
      <c r="AI51" s="43"/>
      <c r="AJ51" s="43"/>
      <c r="AK51" s="34"/>
    </row>
    <row r="52" spans="35:37" x14ac:dyDescent="0.25">
      <c r="AI52" s="43"/>
      <c r="AJ52" s="43"/>
      <c r="AK52" s="34"/>
    </row>
    <row r="53" spans="35:37" x14ac:dyDescent="0.25">
      <c r="AI53" s="43"/>
      <c r="AJ53" s="43"/>
      <c r="AK53" s="34"/>
    </row>
    <row r="54" spans="35:37" x14ac:dyDescent="0.25">
      <c r="AI54" s="43"/>
      <c r="AJ54" s="43"/>
      <c r="AK54" s="34"/>
    </row>
    <row r="55" spans="35:37" x14ac:dyDescent="0.25">
      <c r="AI55" s="43"/>
      <c r="AJ55" s="43"/>
      <c r="AK55" s="34"/>
    </row>
  </sheetData>
  <sheetProtection password="F6FB" sheet="1" objects="1" scenarios="1" selectLockedCells="1"/>
  <mergeCells count="17">
    <mergeCell ref="C2:H2"/>
    <mergeCell ref="C4:I7"/>
    <mergeCell ref="C16:H16"/>
    <mergeCell ref="C9:H9"/>
    <mergeCell ref="C19:H19"/>
    <mergeCell ref="C11:H11"/>
    <mergeCell ref="C12:H12"/>
    <mergeCell ref="C13:H14"/>
    <mergeCell ref="C27:H29"/>
    <mergeCell ref="C21:D21"/>
    <mergeCell ref="C22:D22"/>
    <mergeCell ref="C23:D23"/>
    <mergeCell ref="G21:H21"/>
    <mergeCell ref="G22:H22"/>
    <mergeCell ref="G23:H23"/>
    <mergeCell ref="C25:D25"/>
    <mergeCell ref="G25:H25"/>
  </mergeCells>
  <conditionalFormatting sqref="I10:I11">
    <cfRule type="expression" dxfId="0" priority="1">
      <formula>I8="Regulated"</formula>
    </cfRule>
  </conditionalFormatting>
  <dataValidations count="1">
    <dataValidation type="list" allowBlank="1" showInputMessage="1" showErrorMessage="1" sqref="I9:I11">
      <formula1>"Tidal, Non-Tidal"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25"/>
  <sheetViews>
    <sheetView topLeftCell="A2" workbookViewId="0">
      <selection activeCell="A2" sqref="A2"/>
    </sheetView>
  </sheetViews>
  <sheetFormatPr defaultRowHeight="15" x14ac:dyDescent="0.25"/>
  <cols>
    <col min="1" max="1" width="3" style="2" customWidth="1"/>
    <col min="2" max="2" width="21.7109375" style="2" bestFit="1" customWidth="1"/>
    <col min="3" max="3" width="16.5703125" style="2" bestFit="1" customWidth="1"/>
    <col min="4" max="4" width="19.42578125" style="2" bestFit="1" customWidth="1"/>
    <col min="5" max="5" width="16.5703125" style="2" bestFit="1" customWidth="1"/>
    <col min="6" max="6" width="19.42578125" style="2" bestFit="1" customWidth="1"/>
    <col min="7" max="7" width="16.5703125" style="2" bestFit="1" customWidth="1"/>
    <col min="8" max="8" width="19.42578125" style="2" bestFit="1" customWidth="1"/>
    <col min="9" max="9" width="16.5703125" style="2" bestFit="1" customWidth="1"/>
    <col min="10" max="10" width="19.42578125" style="2" bestFit="1" customWidth="1"/>
    <col min="11" max="11" width="16.5703125" style="2" bestFit="1" customWidth="1"/>
    <col min="12" max="12" width="19.42578125" style="2" bestFit="1" customWidth="1"/>
    <col min="13" max="13" width="16.5703125" style="2" bestFit="1" customWidth="1"/>
    <col min="14" max="14" width="19.42578125" style="2" bestFit="1" customWidth="1"/>
    <col min="15" max="15" width="16.5703125" style="2" bestFit="1" customWidth="1"/>
    <col min="16" max="16" width="19.42578125" style="2" bestFit="1" customWidth="1"/>
    <col min="17" max="17" width="16.5703125" style="2" bestFit="1" customWidth="1"/>
    <col min="18" max="18" width="19.42578125" style="2" bestFit="1" customWidth="1"/>
    <col min="19" max="19" width="16.5703125" style="2" bestFit="1" customWidth="1"/>
    <col min="20" max="20" width="19.42578125" style="2" bestFit="1" customWidth="1"/>
    <col min="21" max="21" width="16.5703125" style="2" bestFit="1" customWidth="1"/>
    <col min="22" max="22" width="19.42578125" style="2" bestFit="1" customWidth="1"/>
    <col min="23" max="23" width="16.5703125" style="2" bestFit="1" customWidth="1"/>
    <col min="24" max="24" width="19.42578125" style="2" bestFit="1" customWidth="1"/>
    <col min="25" max="25" width="16.5703125" style="2" bestFit="1" customWidth="1"/>
    <col min="26" max="26" width="19.42578125" style="2" bestFit="1" customWidth="1"/>
    <col min="27" max="27" width="16.5703125" style="2" bestFit="1" customWidth="1"/>
    <col min="28" max="28" width="19.42578125" style="2" bestFit="1" customWidth="1"/>
    <col min="29" max="29" width="16.5703125" style="2" bestFit="1" customWidth="1"/>
    <col min="30" max="30" width="19.42578125" style="2" bestFit="1" customWidth="1"/>
    <col min="31" max="31" width="16.5703125" style="2" bestFit="1" customWidth="1"/>
    <col min="32" max="32" width="19.42578125" style="2" bestFit="1" customWidth="1"/>
    <col min="33" max="33" width="16.5703125" style="2" bestFit="1" customWidth="1"/>
    <col min="34" max="34" width="16.7109375" style="2" bestFit="1" customWidth="1"/>
    <col min="35" max="35" width="16.5703125" style="2" bestFit="1" customWidth="1"/>
    <col min="36" max="36" width="19.42578125" style="2" bestFit="1" customWidth="1"/>
    <col min="37" max="37" width="16.5703125" style="2" bestFit="1" customWidth="1"/>
    <col min="38" max="38" width="19.42578125" style="2" bestFit="1" customWidth="1"/>
    <col min="39" max="39" width="16.5703125" style="2" bestFit="1" customWidth="1"/>
    <col min="40" max="40" width="19.42578125" style="2" bestFit="1" customWidth="1"/>
    <col min="41" max="41" width="16.5703125" style="2" bestFit="1" customWidth="1"/>
    <col min="42" max="42" width="19.42578125" style="2" bestFit="1" customWidth="1"/>
    <col min="43" max="43" width="16.5703125" style="2" bestFit="1" customWidth="1"/>
    <col min="44" max="44" width="19.42578125" style="2" bestFit="1" customWidth="1"/>
    <col min="45" max="16384" width="9.140625" style="2"/>
  </cols>
  <sheetData>
    <row r="1" spans="2:44" ht="16.5" hidden="1" x14ac:dyDescent="0.3">
      <c r="B1" s="10"/>
      <c r="C1" s="11">
        <v>0</v>
      </c>
      <c r="D1" s="11">
        <v>4999</v>
      </c>
      <c r="E1" s="11">
        <f>C1+5000</f>
        <v>5000</v>
      </c>
      <c r="F1" s="11">
        <f>D1+5000</f>
        <v>9999</v>
      </c>
      <c r="G1" s="11">
        <f t="shared" ref="G1:AI1" si="0">E1+5000</f>
        <v>10000</v>
      </c>
      <c r="H1" s="11">
        <f t="shared" si="0"/>
        <v>14999</v>
      </c>
      <c r="I1" s="11">
        <f t="shared" si="0"/>
        <v>15000</v>
      </c>
      <c r="J1" s="11">
        <f t="shared" si="0"/>
        <v>19999</v>
      </c>
      <c r="K1" s="11">
        <f t="shared" si="0"/>
        <v>20000</v>
      </c>
      <c r="L1" s="11">
        <f t="shared" si="0"/>
        <v>24999</v>
      </c>
      <c r="M1" s="11">
        <f t="shared" si="0"/>
        <v>25000</v>
      </c>
      <c r="N1" s="11">
        <f t="shared" si="0"/>
        <v>29999</v>
      </c>
      <c r="O1" s="11">
        <f t="shared" si="0"/>
        <v>30000</v>
      </c>
      <c r="P1" s="11">
        <f t="shared" si="0"/>
        <v>34999</v>
      </c>
      <c r="Q1" s="11">
        <f t="shared" si="0"/>
        <v>35000</v>
      </c>
      <c r="R1" s="11">
        <f t="shared" si="0"/>
        <v>39999</v>
      </c>
      <c r="S1" s="11">
        <f t="shared" si="0"/>
        <v>40000</v>
      </c>
      <c r="T1" s="11">
        <f t="shared" si="0"/>
        <v>44999</v>
      </c>
      <c r="U1" s="11">
        <f t="shared" si="0"/>
        <v>45000</v>
      </c>
      <c r="V1" s="11">
        <f t="shared" si="0"/>
        <v>49999</v>
      </c>
      <c r="W1" s="11">
        <f t="shared" si="0"/>
        <v>50000</v>
      </c>
      <c r="X1" s="11">
        <f t="shared" si="0"/>
        <v>54999</v>
      </c>
      <c r="Y1" s="11">
        <f t="shared" si="0"/>
        <v>55000</v>
      </c>
      <c r="Z1" s="11">
        <f t="shared" si="0"/>
        <v>59999</v>
      </c>
      <c r="AA1" s="11">
        <f t="shared" si="0"/>
        <v>60000</v>
      </c>
      <c r="AB1" s="11">
        <f t="shared" si="0"/>
        <v>64999</v>
      </c>
      <c r="AC1" s="11">
        <f t="shared" si="0"/>
        <v>65000</v>
      </c>
      <c r="AD1" s="11">
        <f t="shared" si="0"/>
        <v>69999</v>
      </c>
      <c r="AE1" s="11">
        <f t="shared" si="0"/>
        <v>70000</v>
      </c>
      <c r="AF1" s="11">
        <f t="shared" si="0"/>
        <v>74999</v>
      </c>
      <c r="AG1" s="11">
        <f t="shared" si="0"/>
        <v>75000</v>
      </c>
      <c r="AH1" s="11">
        <f t="shared" si="0"/>
        <v>79999</v>
      </c>
      <c r="AI1" s="11">
        <f t="shared" si="0"/>
        <v>80000</v>
      </c>
      <c r="AJ1" s="11">
        <f>AH1+5000</f>
        <v>84999</v>
      </c>
      <c r="AK1" s="11">
        <f>AI1+5000</f>
        <v>85000</v>
      </c>
      <c r="AL1" s="11">
        <f t="shared" ref="AL1" si="1">AJ1+5000</f>
        <v>89999</v>
      </c>
      <c r="AM1" s="11">
        <f t="shared" ref="AM1" si="2">AK1+5000</f>
        <v>90000</v>
      </c>
      <c r="AN1" s="11">
        <f t="shared" ref="AN1" si="3">AL1+5000</f>
        <v>94999</v>
      </c>
      <c r="AO1" s="11">
        <f t="shared" ref="AO1" si="4">AM1+5000</f>
        <v>95000</v>
      </c>
      <c r="AP1" s="11">
        <f t="shared" ref="AP1:AQ1" si="5">AN1+5000</f>
        <v>99999</v>
      </c>
      <c r="AQ1" s="11">
        <f t="shared" si="5"/>
        <v>100000</v>
      </c>
      <c r="AR1" s="10"/>
    </row>
    <row r="2" spans="2:44" ht="13.5" customHeight="1" x14ac:dyDescent="0.3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0"/>
    </row>
    <row r="3" spans="2:44" ht="16.5" x14ac:dyDescent="0.3">
      <c r="B3" s="53" t="s">
        <v>4</v>
      </c>
      <c r="C3" s="51" t="str">
        <f>C1 &amp; " through " &amp;D1 &amp; " SRCs sold"</f>
        <v>0 through 4999 SRCs sold</v>
      </c>
      <c r="D3" s="52"/>
      <c r="E3" s="51" t="str">
        <f>E1 &amp; " through " &amp;F1 &amp; " SRCs sold"</f>
        <v>5000 through 9999 SRCs sold</v>
      </c>
      <c r="F3" s="52"/>
      <c r="G3" s="51" t="str">
        <f>G1 &amp; " through " &amp;H1 &amp; " SRCs sold"</f>
        <v>10000 through 14999 SRCs sold</v>
      </c>
      <c r="H3" s="52"/>
      <c r="I3" s="51" t="str">
        <f>I1 &amp; " through " &amp;J1 &amp; " SRCs sold"</f>
        <v>15000 through 19999 SRCs sold</v>
      </c>
      <c r="J3" s="52"/>
      <c r="K3" s="51" t="str">
        <f>K1 &amp; " through " &amp;L1 &amp; " SRCs sold"</f>
        <v>20000 through 24999 SRCs sold</v>
      </c>
      <c r="L3" s="52"/>
      <c r="M3" s="51" t="str">
        <f>M1 &amp; " through " &amp;N1 &amp; " SRCs sold"</f>
        <v>25000 through 29999 SRCs sold</v>
      </c>
      <c r="N3" s="52"/>
      <c r="O3" s="51" t="str">
        <f>O1 &amp; " through " &amp;P1 &amp; " SRCs sold"</f>
        <v>30000 through 34999 SRCs sold</v>
      </c>
      <c r="P3" s="52"/>
      <c r="Q3" s="51" t="str">
        <f>Q1 &amp; " through " &amp;R1 &amp; " SRCs sold"</f>
        <v>35000 through 39999 SRCs sold</v>
      </c>
      <c r="R3" s="52"/>
      <c r="S3" s="51" t="str">
        <f>S1 &amp; " through " &amp;T1 &amp; " SRCs sold"</f>
        <v>40000 through 44999 SRCs sold</v>
      </c>
      <c r="T3" s="52"/>
      <c r="U3" s="51" t="str">
        <f>U1 &amp; " through " &amp;V1 &amp; " SRCs sold"</f>
        <v>45000 through 49999 SRCs sold</v>
      </c>
      <c r="V3" s="52"/>
      <c r="W3" s="51" t="str">
        <f>W1 &amp; " through " &amp;X1 &amp; " SRCs sold"</f>
        <v>50000 through 54999 SRCs sold</v>
      </c>
      <c r="X3" s="52"/>
      <c r="Y3" s="51" t="str">
        <f>Y1 &amp; " through " &amp;Z1 &amp; " SRCs sold"</f>
        <v>55000 through 59999 SRCs sold</v>
      </c>
      <c r="Z3" s="52"/>
      <c r="AA3" s="51" t="str">
        <f>AA1 &amp; " through " &amp;AB1 &amp; " SRCs sold"</f>
        <v>60000 through 64999 SRCs sold</v>
      </c>
      <c r="AB3" s="52"/>
      <c r="AC3" s="51" t="str">
        <f>AC1 &amp; " through " &amp;AD1 &amp; " SRCs sold"</f>
        <v>65000 through 69999 SRCs sold</v>
      </c>
      <c r="AD3" s="52"/>
      <c r="AE3" s="51" t="str">
        <f>AE1 &amp; " through " &amp;AF1 &amp; " SRCs sold"</f>
        <v>70000 through 74999 SRCs sold</v>
      </c>
      <c r="AF3" s="52"/>
      <c r="AG3" s="51" t="str">
        <f>AG1 &amp; " through " &amp;AH1 &amp; " SRCs sold"</f>
        <v>75000 through 79999 SRCs sold</v>
      </c>
      <c r="AH3" s="52"/>
      <c r="AI3" s="51" t="str">
        <f>AI1 &amp; " through " &amp;AJ1 &amp; " SRCs sold"</f>
        <v>80000 through 84999 SRCs sold</v>
      </c>
      <c r="AJ3" s="52"/>
      <c r="AK3" s="51" t="str">
        <f>AK1 &amp; " through " &amp;AL1 &amp; " SRCs sold"</f>
        <v>85000 through 89999 SRCs sold</v>
      </c>
      <c r="AL3" s="52"/>
      <c r="AM3" s="51" t="str">
        <f>AM1 &amp; " through " &amp;AN1 &amp; " SRCs sold"</f>
        <v>90000 through 94999 SRCs sold</v>
      </c>
      <c r="AN3" s="52"/>
      <c r="AO3" s="51" t="str">
        <f>AO1 &amp; " through " &amp;AP1 &amp; " SRCs sold"</f>
        <v>95000 through 99999 SRCs sold</v>
      </c>
      <c r="AP3" s="52"/>
      <c r="AQ3" s="51" t="s">
        <v>18</v>
      </c>
      <c r="AR3" s="52"/>
    </row>
    <row r="4" spans="2:44" ht="16.5" x14ac:dyDescent="0.3">
      <c r="B4" s="54"/>
      <c r="C4" s="12" t="s">
        <v>1</v>
      </c>
      <c r="D4" s="13" t="s">
        <v>17</v>
      </c>
      <c r="E4" s="12" t="s">
        <v>1</v>
      </c>
      <c r="F4" s="13" t="s">
        <v>17</v>
      </c>
      <c r="G4" s="12" t="s">
        <v>1</v>
      </c>
      <c r="H4" s="13" t="s">
        <v>17</v>
      </c>
      <c r="I4" s="12" t="s">
        <v>1</v>
      </c>
      <c r="J4" s="13" t="s">
        <v>17</v>
      </c>
      <c r="K4" s="12" t="s">
        <v>1</v>
      </c>
      <c r="L4" s="13" t="s">
        <v>17</v>
      </c>
      <c r="M4" s="12" t="s">
        <v>1</v>
      </c>
      <c r="N4" s="13" t="s">
        <v>17</v>
      </c>
      <c r="O4" s="12" t="s">
        <v>1</v>
      </c>
      <c r="P4" s="13" t="s">
        <v>17</v>
      </c>
      <c r="Q4" s="12" t="s">
        <v>1</v>
      </c>
      <c r="R4" s="13" t="s">
        <v>17</v>
      </c>
      <c r="S4" s="12" t="s">
        <v>1</v>
      </c>
      <c r="T4" s="13" t="s">
        <v>17</v>
      </c>
      <c r="U4" s="12" t="s">
        <v>1</v>
      </c>
      <c r="V4" s="13" t="s">
        <v>17</v>
      </c>
      <c r="W4" s="12" t="s">
        <v>1</v>
      </c>
      <c r="X4" s="13" t="s">
        <v>17</v>
      </c>
      <c r="Y4" s="12" t="s">
        <v>1</v>
      </c>
      <c r="Z4" s="13" t="s">
        <v>17</v>
      </c>
      <c r="AA4" s="12" t="s">
        <v>1</v>
      </c>
      <c r="AB4" s="13" t="s">
        <v>17</v>
      </c>
      <c r="AC4" s="12" t="s">
        <v>1</v>
      </c>
      <c r="AD4" s="13" t="s">
        <v>17</v>
      </c>
      <c r="AE4" s="12" t="s">
        <v>1</v>
      </c>
      <c r="AF4" s="13" t="s">
        <v>17</v>
      </c>
      <c r="AG4" s="12" t="s">
        <v>1</v>
      </c>
      <c r="AH4" s="13" t="s">
        <v>17</v>
      </c>
      <c r="AI4" s="12" t="s">
        <v>1</v>
      </c>
      <c r="AJ4" s="13" t="s">
        <v>17</v>
      </c>
      <c r="AK4" s="12" t="s">
        <v>1</v>
      </c>
      <c r="AL4" s="13" t="s">
        <v>17</v>
      </c>
      <c r="AM4" s="12" t="s">
        <v>1</v>
      </c>
      <c r="AN4" s="13" t="s">
        <v>17</v>
      </c>
      <c r="AO4" s="12" t="s">
        <v>1</v>
      </c>
      <c r="AP4" s="13" t="s">
        <v>17</v>
      </c>
      <c r="AQ4" s="12" t="s">
        <v>1</v>
      </c>
      <c r="AR4" s="13" t="s">
        <v>17</v>
      </c>
    </row>
    <row r="5" spans="2:44" ht="16.5" x14ac:dyDescent="0.3">
      <c r="B5" s="16">
        <f>'DOEE Payment Calculator'!I12+0.2</f>
        <v>2.23</v>
      </c>
      <c r="C5" s="17">
        <f>IF(OR($B5="", C$1=""), 0, IF($B5-'DOEE Payment Calculator'!$I$12&gt;0.2, 0, IF($B5&gt;'DOEE Payment Calculator'!$I$12+0.2,0,MAX(MIN('DOEE Payment Calculator'!$I$12+0.4-$B5,0.4),0))+(2/100)*FLOOR(MIN(C$1, 100000), 5000)/5000))</f>
        <v>0.19999999999999973</v>
      </c>
      <c r="D5" s="18">
        <f>$B5-C5</f>
        <v>2.0300000000000002</v>
      </c>
      <c r="E5" s="17">
        <f>IF(OR($B5="", E$1=""), 0, IF($B5-'DOEE Payment Calculator'!$I$12&gt;0.2, 0, IF($B5&gt;'DOEE Payment Calculator'!$I$12+0.2,0,MAX(MIN('DOEE Payment Calculator'!$I$12+0.4-$B5,0.4),0))+(2/100)*FLOOR(MIN(E$1, 100000), 5000)/5000))</f>
        <v>0.21999999999999972</v>
      </c>
      <c r="F5" s="18">
        <f>$B5-E5</f>
        <v>2.0100000000000002</v>
      </c>
      <c r="G5" s="17">
        <f>IF(OR($B5="", G$1=""), 0, IF($B5-'DOEE Payment Calculator'!$I$12&gt;0.2, 0, IF($B5&gt;'DOEE Payment Calculator'!$I$12+0.2,0,MAX(MIN('DOEE Payment Calculator'!$I$12+0.4-$B5,0.4),0))+(2/100)*FLOOR(MIN(G$1, 100000), 5000)/5000))</f>
        <v>0.23999999999999974</v>
      </c>
      <c r="H5" s="18">
        <f>$B5-G5</f>
        <v>1.9900000000000002</v>
      </c>
      <c r="I5" s="17">
        <f>IF(OR($B5="", I$1=""), 0, IF($B5-'DOEE Payment Calculator'!$I$12&gt;0.2, 0, IF($B5&gt;'DOEE Payment Calculator'!$I$12+0.2,0,MAX(MIN('DOEE Payment Calculator'!$I$12+0.4-$B5,0.4),0))+(2/100)*FLOOR(MIN(I$1, 100000), 5000)/5000))</f>
        <v>0.25999999999999973</v>
      </c>
      <c r="J5" s="18">
        <f>$B5-I5</f>
        <v>1.9700000000000002</v>
      </c>
      <c r="K5" s="17">
        <f>IF(OR($B5="", K$1=""), 0, IF($B5-'DOEE Payment Calculator'!$I$12&gt;0.2, 0, IF($B5&gt;'DOEE Payment Calculator'!$I$12+0.2,0,MAX(MIN('DOEE Payment Calculator'!$I$12+0.4-$B5,0.4),0))+(2/100)*FLOOR(MIN(K$1, 100000), 5000)/5000))</f>
        <v>0.27999999999999975</v>
      </c>
      <c r="L5" s="18">
        <f>$B5-K5</f>
        <v>1.9500000000000002</v>
      </c>
      <c r="M5" s="17">
        <f>IF(OR($B5="", M$1=""), 0, IF($B5-'DOEE Payment Calculator'!$I$12&gt;0.2, 0, IF($B5&gt;'DOEE Payment Calculator'!$I$12+0.2,0,MAX(MIN('DOEE Payment Calculator'!$I$12+0.4-$B5,0.4),0))+(2/100)*FLOOR(MIN(M$1, 100000), 5000)/5000))</f>
        <v>0.29999999999999971</v>
      </c>
      <c r="N5" s="18">
        <f>$B5-M5</f>
        <v>1.9300000000000002</v>
      </c>
      <c r="O5" s="17">
        <f>IF(OR($B5="", O$1=""), 0, IF($B5-'DOEE Payment Calculator'!$I$12&gt;0.2, 0, IF($B5&gt;'DOEE Payment Calculator'!$I$12+0.2,0,MAX(MIN('DOEE Payment Calculator'!$I$12+0.4-$B5,0.4),0))+(2/100)*FLOOR(MIN(O$1, 100000), 5000)/5000))</f>
        <v>0.31999999999999973</v>
      </c>
      <c r="P5" s="18">
        <f>$B5-O5</f>
        <v>1.9100000000000001</v>
      </c>
      <c r="Q5" s="17">
        <f>IF(OR($B5="", Q$1=""), 0, IF($B5-'DOEE Payment Calculator'!$I$12&gt;0.2, 0, IF($B5&gt;'DOEE Payment Calculator'!$I$12+0.2,0,MAX(MIN('DOEE Payment Calculator'!$I$12+0.4-$B5,0.4),0))+(2/100)*FLOOR(MIN(Q$1, 100000), 5000)/5000))</f>
        <v>0.33999999999999975</v>
      </c>
      <c r="R5" s="18">
        <f>$B5-Q5</f>
        <v>1.8900000000000001</v>
      </c>
      <c r="S5" s="17">
        <f>IF(OR($B5="", S$1=""), 0, IF($B5-'DOEE Payment Calculator'!$I$12&gt;0.2, 0, IF($B5&gt;'DOEE Payment Calculator'!$I$12+0.2,0,MAX(MIN('DOEE Payment Calculator'!$I$12+0.4-$B5,0.4),0))+(2/100)*FLOOR(MIN(S$1, 100000), 5000)/5000))</f>
        <v>0.35999999999999976</v>
      </c>
      <c r="T5" s="18">
        <f>$B5-S5</f>
        <v>1.87</v>
      </c>
      <c r="U5" s="17">
        <f>IF(OR($B5="", U$1=""), 0, IF($B5-'DOEE Payment Calculator'!$I$12&gt;0.2, 0, IF($B5&gt;'DOEE Payment Calculator'!$I$12+0.2,0,MAX(MIN('DOEE Payment Calculator'!$I$12+0.4-$B5,0.4),0))+(2/100)*FLOOR(MIN(U$1, 100000), 5000)/5000))</f>
        <v>0.37999999999999973</v>
      </c>
      <c r="V5" s="18">
        <f>$B5-U5</f>
        <v>1.8500000000000003</v>
      </c>
      <c r="W5" s="17">
        <f>IF(OR($B5="", W$1=""), 0, IF($B5-'DOEE Payment Calculator'!$I$12&gt;0.2, 0, IF($B5&gt;'DOEE Payment Calculator'!$I$12+0.2,0,MAX(MIN('DOEE Payment Calculator'!$I$12+0.4-$B5,0.4),0))+(2/100)*FLOOR(MIN(W$1, 100000), 5000)/5000))</f>
        <v>0.39999999999999974</v>
      </c>
      <c r="X5" s="18">
        <f>$B5-W5</f>
        <v>1.8300000000000003</v>
      </c>
      <c r="Y5" s="17">
        <f>IF(OR($B5="", Y$1=""), 0, IF($B5-'DOEE Payment Calculator'!$I$12&gt;0.2, 0, IF($B5&gt;'DOEE Payment Calculator'!$I$12+0.2,0,MAX(MIN('DOEE Payment Calculator'!$I$12+0.4-$B5,0.4),0))+(2/100)*FLOOR(MIN(Y$1, 100000), 5000)/5000))</f>
        <v>0.41999999999999971</v>
      </c>
      <c r="Z5" s="18">
        <f>$B5-Y5</f>
        <v>1.8100000000000003</v>
      </c>
      <c r="AA5" s="17">
        <f>IF(OR($B5="", AA$1=""), 0, IF($B5-'DOEE Payment Calculator'!$I$12&gt;0.2, 0, IF($B5&gt;'DOEE Payment Calculator'!$I$12+0.2,0,MAX(MIN('DOEE Payment Calculator'!$I$12+0.4-$B5,0.4),0))+(2/100)*FLOOR(MIN(AA$1, 100000), 5000)/5000))</f>
        <v>0.43999999999999972</v>
      </c>
      <c r="AB5" s="18">
        <f>$B5-AA5</f>
        <v>1.7900000000000003</v>
      </c>
      <c r="AC5" s="17">
        <f>IF(OR($B5="", AC$1=""), 0, IF($B5-'DOEE Payment Calculator'!$I$12&gt;0.2, 0, IF($B5&gt;'DOEE Payment Calculator'!$I$12+0.2,0,MAX(MIN('DOEE Payment Calculator'!$I$12+0.4-$B5,0.4),0))+(2/100)*FLOOR(MIN(AC$1, 100000), 5000)/5000))</f>
        <v>0.45999999999999974</v>
      </c>
      <c r="AD5" s="18">
        <f>$B5-AC5</f>
        <v>1.7700000000000002</v>
      </c>
      <c r="AE5" s="17">
        <f>IF(OR($B5="", AE$1=""), 0, IF($B5-'DOEE Payment Calculator'!$I$12&gt;0.2, 0, IF($B5&gt;'DOEE Payment Calculator'!$I$12+0.2,0,MAX(MIN('DOEE Payment Calculator'!$I$12+0.4-$B5,0.4),0))+(2/100)*FLOOR(MIN(AE$1, 100000), 5000)/5000))</f>
        <v>0.47999999999999976</v>
      </c>
      <c r="AF5" s="18">
        <f>$B5-AE5</f>
        <v>1.7500000000000002</v>
      </c>
      <c r="AG5" s="17">
        <f>IF(OR($B5="", AG$1=""), 0, IF($B5-'DOEE Payment Calculator'!$I$12&gt;0.2, 0, IF($B5&gt;'DOEE Payment Calculator'!$I$12+0.2,0,MAX(MIN('DOEE Payment Calculator'!$I$12+0.4-$B5,0.4),0))+(2/100)*FLOOR(MIN(AG$1, 100000), 5000)/5000))</f>
        <v>0.49999999999999972</v>
      </c>
      <c r="AH5" s="18">
        <f>$B5-AG5</f>
        <v>1.7300000000000002</v>
      </c>
      <c r="AI5" s="17">
        <f>IF(OR($B5="", AI$1=""), 0, IF($B5-'DOEE Payment Calculator'!$I$12&gt;0.2, 0, IF($B5&gt;'DOEE Payment Calculator'!$I$12+0.2,0,MAX(MIN('DOEE Payment Calculator'!$I$12+0.4-$B5,0.4),0))+(2/100)*FLOOR(MIN(AI$1, 100000), 5000)/5000))</f>
        <v>0.5199999999999998</v>
      </c>
      <c r="AJ5" s="18">
        <f>$B5-AI5</f>
        <v>1.7100000000000002</v>
      </c>
      <c r="AK5" s="17">
        <f>IF(OR($B5="", AK$1=""), 0, IF($B5-'DOEE Payment Calculator'!$I$12&gt;0.2, 0, IF($B5&gt;'DOEE Payment Calculator'!$I$12+0.2,0,MAX(MIN('DOEE Payment Calculator'!$I$12+0.4-$B5,0.4),0))+(2/100)*FLOOR(MIN(AK$1, 100000), 5000)/5000))</f>
        <v>0.53999999999999981</v>
      </c>
      <c r="AL5" s="18">
        <f>$B5-AK5</f>
        <v>1.6900000000000002</v>
      </c>
      <c r="AM5" s="17">
        <f>IF(OR($B5="", AM$1=""), 0, IF($B5-'DOEE Payment Calculator'!$I$12&gt;0.2, 0, IF($B5&gt;'DOEE Payment Calculator'!$I$12+0.2,0,MAX(MIN('DOEE Payment Calculator'!$I$12+0.4-$B5,0.4),0))+(2/100)*FLOOR(MIN(AM$1, 100000), 5000)/5000))</f>
        <v>0.55999999999999972</v>
      </c>
      <c r="AN5" s="18">
        <f>$B5-AM5</f>
        <v>1.6700000000000004</v>
      </c>
      <c r="AO5" s="17">
        <f>IF(OR($B5="", AO$1=""), 0, IF($B5-'DOEE Payment Calculator'!$I$12&gt;0.2, 0, IF($B5&gt;'DOEE Payment Calculator'!$I$12+0.2,0,MAX(MIN('DOEE Payment Calculator'!$I$12+0.4-$B5,0.4),0))+(2/100)*FLOOR(MIN(AO$1, 100000), 5000)/5000))</f>
        <v>0.57999999999999974</v>
      </c>
      <c r="AP5" s="18">
        <f>$B5-AO5</f>
        <v>1.6500000000000004</v>
      </c>
      <c r="AQ5" s="17">
        <f>IF(OR($B5="", AQ$1=""), 0, IF($B5-'DOEE Payment Calculator'!$I$12&gt;0.2, 0, IF($B5&gt;'DOEE Payment Calculator'!$I$12+0.2,0,MAX(MIN('DOEE Payment Calculator'!$I$12+0.4-$B5,0.4),0))+(2/100)*FLOOR(MIN(AQ$1, 100000), 5000)/5000))</f>
        <v>0.59999999999999976</v>
      </c>
      <c r="AR5" s="18">
        <f>$B5-AQ5</f>
        <v>1.6300000000000003</v>
      </c>
    </row>
    <row r="6" spans="2:44" ht="16.5" x14ac:dyDescent="0.3">
      <c r="B6" s="16">
        <f>B5-0.01</f>
        <v>2.2200000000000002</v>
      </c>
      <c r="C6" s="16">
        <f>IF(OR($B6="", C$1=""), 0, IF($B6-'DOEE Payment Calculator'!$I$12&gt;0.2, 0, IF($B6&gt;'DOEE Payment Calculator'!$I$12+0.2,0,MAX(MIN('DOEE Payment Calculator'!$I$12+0.4-$B6,0.4),0))+(2/100)*FLOOR(MIN(C$1, 100000), 5000)/5000))</f>
        <v>0.20999999999999952</v>
      </c>
      <c r="D6" s="19">
        <f t="shared" ref="D6" si="6">$B6-C6</f>
        <v>2.0100000000000007</v>
      </c>
      <c r="E6" s="16">
        <f>IF(OR($B6="", E$1=""), 0, IF($B6-'DOEE Payment Calculator'!$I$12&gt;0.2, 0, IF($B6&gt;'DOEE Payment Calculator'!$I$12+0.2,0,MAX(MIN('DOEE Payment Calculator'!$I$12+0.4-$B6,0.4),0))+(2/100)*FLOOR(MIN(E$1, 100000), 5000)/5000))</f>
        <v>0.22999999999999951</v>
      </c>
      <c r="F6" s="19">
        <f t="shared" ref="F6" si="7">$B6-E6</f>
        <v>1.9900000000000007</v>
      </c>
      <c r="G6" s="16">
        <f>IF(OR($B6="", G$1=""), 0, IF($B6-'DOEE Payment Calculator'!$I$12&gt;0.2, 0, IF($B6&gt;'DOEE Payment Calculator'!$I$12+0.2,0,MAX(MIN('DOEE Payment Calculator'!$I$12+0.4-$B6,0.4),0))+(2/100)*FLOOR(MIN(G$1, 100000), 5000)/5000))</f>
        <v>0.24999999999999953</v>
      </c>
      <c r="H6" s="19">
        <f t="shared" ref="H6" si="8">$B6-G6</f>
        <v>1.9700000000000006</v>
      </c>
      <c r="I6" s="16">
        <f>IF(OR($B6="", I$1=""), 0, IF($B6-'DOEE Payment Calculator'!$I$12&gt;0.2, 0, IF($B6&gt;'DOEE Payment Calculator'!$I$12+0.2,0,MAX(MIN('DOEE Payment Calculator'!$I$12+0.4-$B6,0.4),0))+(2/100)*FLOOR(MIN(I$1, 100000), 5000)/5000))</f>
        <v>0.26999999999999952</v>
      </c>
      <c r="J6" s="19">
        <f t="shared" ref="J6" si="9">$B6-I6</f>
        <v>1.9500000000000006</v>
      </c>
      <c r="K6" s="16">
        <f>IF(OR($B6="", K$1=""), 0, IF($B6-'DOEE Payment Calculator'!$I$12&gt;0.2, 0, IF($B6&gt;'DOEE Payment Calculator'!$I$12+0.2,0,MAX(MIN('DOEE Payment Calculator'!$I$12+0.4-$B6,0.4),0))+(2/100)*FLOOR(MIN(K$1, 100000), 5000)/5000))</f>
        <v>0.28999999999999954</v>
      </c>
      <c r="L6" s="19">
        <f t="shared" ref="L6" si="10">$B6-K6</f>
        <v>1.9300000000000006</v>
      </c>
      <c r="M6" s="16">
        <f>IF(OR($B6="", M$1=""), 0, IF($B6-'DOEE Payment Calculator'!$I$12&gt;0.2, 0, IF($B6&gt;'DOEE Payment Calculator'!$I$12+0.2,0,MAX(MIN('DOEE Payment Calculator'!$I$12+0.4-$B6,0.4),0))+(2/100)*FLOOR(MIN(M$1, 100000), 5000)/5000))</f>
        <v>0.3099999999999995</v>
      </c>
      <c r="N6" s="19">
        <f t="shared" ref="N6" si="11">$B6-M6</f>
        <v>1.9100000000000006</v>
      </c>
      <c r="O6" s="16">
        <f>IF(OR($B6="", O$1=""), 0, IF($B6-'DOEE Payment Calculator'!$I$12&gt;0.2, 0, IF($B6&gt;'DOEE Payment Calculator'!$I$12+0.2,0,MAX(MIN('DOEE Payment Calculator'!$I$12+0.4-$B6,0.4),0))+(2/100)*FLOOR(MIN(O$1, 100000), 5000)/5000))</f>
        <v>0.32999999999999952</v>
      </c>
      <c r="P6" s="19">
        <f t="shared" ref="P6" si="12">$B6-O6</f>
        <v>1.8900000000000006</v>
      </c>
      <c r="Q6" s="16">
        <f>IF(OR($B6="", Q$1=""), 0, IF($B6-'DOEE Payment Calculator'!$I$12&gt;0.2, 0, IF($B6&gt;'DOEE Payment Calculator'!$I$12+0.2,0,MAX(MIN('DOEE Payment Calculator'!$I$12+0.4-$B6,0.4),0))+(2/100)*FLOOR(MIN(Q$1, 100000), 5000)/5000))</f>
        <v>0.34999999999999953</v>
      </c>
      <c r="R6" s="19">
        <f t="shared" ref="R6" si="13">$B6-Q6</f>
        <v>1.8700000000000006</v>
      </c>
      <c r="S6" s="16">
        <f>IF(OR($B6="", S$1=""), 0, IF($B6-'DOEE Payment Calculator'!$I$12&gt;0.2, 0, IF($B6&gt;'DOEE Payment Calculator'!$I$12+0.2,0,MAX(MIN('DOEE Payment Calculator'!$I$12+0.4-$B6,0.4),0))+(2/100)*FLOOR(MIN(S$1, 100000), 5000)/5000))</f>
        <v>0.36999999999999955</v>
      </c>
      <c r="T6" s="19">
        <f t="shared" ref="T6" si="14">$B6-S6</f>
        <v>1.8500000000000005</v>
      </c>
      <c r="U6" s="16">
        <f>IF(OR($B6="", U$1=""), 0, IF($B6-'DOEE Payment Calculator'!$I$12&gt;0.2, 0, IF($B6&gt;'DOEE Payment Calculator'!$I$12+0.2,0,MAX(MIN('DOEE Payment Calculator'!$I$12+0.4-$B6,0.4),0))+(2/100)*FLOOR(MIN(U$1, 100000), 5000)/5000))</f>
        <v>0.38999999999999951</v>
      </c>
      <c r="V6" s="19">
        <f t="shared" ref="V6" si="15">$B6-U6</f>
        <v>1.8300000000000007</v>
      </c>
      <c r="W6" s="16">
        <f>IF(OR($B6="", W$1=""), 0, IF($B6-'DOEE Payment Calculator'!$I$12&gt;0.2, 0, IF($B6&gt;'DOEE Payment Calculator'!$I$12+0.2,0,MAX(MIN('DOEE Payment Calculator'!$I$12+0.4-$B6,0.4),0))+(2/100)*FLOOR(MIN(W$1, 100000), 5000)/5000))</f>
        <v>0.40999999999999953</v>
      </c>
      <c r="X6" s="19">
        <f t="shared" ref="X6" si="16">$B6-W6</f>
        <v>1.8100000000000007</v>
      </c>
      <c r="Y6" s="16">
        <f>IF(OR($B6="", Y$1=""), 0, IF($B6-'DOEE Payment Calculator'!$I$12&gt;0.2, 0, IF($B6&gt;'DOEE Payment Calculator'!$I$12+0.2,0,MAX(MIN('DOEE Payment Calculator'!$I$12+0.4-$B6,0.4),0))+(2/100)*FLOOR(MIN(Y$1, 100000), 5000)/5000))</f>
        <v>0.42999999999999949</v>
      </c>
      <c r="Z6" s="19">
        <f t="shared" ref="Z6" si="17">$B6-Y6</f>
        <v>1.7900000000000007</v>
      </c>
      <c r="AA6" s="16">
        <f>IF(OR($B6="", AA$1=""), 0, IF($B6-'DOEE Payment Calculator'!$I$12&gt;0.2, 0, IF($B6&gt;'DOEE Payment Calculator'!$I$12+0.2,0,MAX(MIN('DOEE Payment Calculator'!$I$12+0.4-$B6,0.4),0))+(2/100)*FLOOR(MIN(AA$1, 100000), 5000)/5000))</f>
        <v>0.44999999999999951</v>
      </c>
      <c r="AB6" s="19">
        <f t="shared" ref="AB6" si="18">$B6-AA6</f>
        <v>1.7700000000000007</v>
      </c>
      <c r="AC6" s="16">
        <f>IF(OR($B6="", AC$1=""), 0, IF($B6-'DOEE Payment Calculator'!$I$12&gt;0.2, 0, IF($B6&gt;'DOEE Payment Calculator'!$I$12+0.2,0,MAX(MIN('DOEE Payment Calculator'!$I$12+0.4-$B6,0.4),0))+(2/100)*FLOOR(MIN(AC$1, 100000), 5000)/5000))</f>
        <v>0.46999999999999953</v>
      </c>
      <c r="AD6" s="19">
        <f t="shared" ref="AD6" si="19">$B6-AC6</f>
        <v>1.7500000000000007</v>
      </c>
      <c r="AE6" s="16">
        <f>IF(OR($B6="", AE$1=""), 0, IF($B6-'DOEE Payment Calculator'!$I$12&gt;0.2, 0, IF($B6&gt;'DOEE Payment Calculator'!$I$12+0.2,0,MAX(MIN('DOEE Payment Calculator'!$I$12+0.4-$B6,0.4),0))+(2/100)*FLOOR(MIN(AE$1, 100000), 5000)/5000))</f>
        <v>0.48999999999999955</v>
      </c>
      <c r="AF6" s="19">
        <f t="shared" ref="AF6" si="20">$B6-AE6</f>
        <v>1.7300000000000006</v>
      </c>
      <c r="AG6" s="16">
        <f>IF(OR($B6="", AG$1=""), 0, IF($B6-'DOEE Payment Calculator'!$I$12&gt;0.2, 0, IF($B6&gt;'DOEE Payment Calculator'!$I$12+0.2,0,MAX(MIN('DOEE Payment Calculator'!$I$12+0.4-$B6,0.4),0))+(2/100)*FLOOR(MIN(AG$1, 100000), 5000)/5000))</f>
        <v>0.50999999999999956</v>
      </c>
      <c r="AH6" s="19">
        <f t="shared" ref="AH6" si="21">$B6-AG6</f>
        <v>1.7100000000000006</v>
      </c>
      <c r="AI6" s="16">
        <f>IF(OR($B6="", AI$1=""), 0, IF($B6-'DOEE Payment Calculator'!$I$12&gt;0.2, 0, IF($B6&gt;'DOEE Payment Calculator'!$I$12+0.2,0,MAX(MIN('DOEE Payment Calculator'!$I$12+0.4-$B6,0.4),0))+(2/100)*FLOOR(MIN(AI$1, 100000), 5000)/5000))</f>
        <v>0.52999999999999958</v>
      </c>
      <c r="AJ6" s="19">
        <f t="shared" ref="AJ6" si="22">$B6-AI6</f>
        <v>1.6900000000000006</v>
      </c>
      <c r="AK6" s="16">
        <f>IF(OR($B6="", AK$1=""), 0, IF($B6-'DOEE Payment Calculator'!$I$12&gt;0.2, 0, IF($B6&gt;'DOEE Payment Calculator'!$I$12+0.2,0,MAX(MIN('DOEE Payment Calculator'!$I$12+0.4-$B6,0.4),0))+(2/100)*FLOOR(MIN(AK$1, 100000), 5000)/5000))</f>
        <v>0.5499999999999996</v>
      </c>
      <c r="AL6" s="19">
        <f t="shared" ref="AL6" si="23">$B6-AK6</f>
        <v>1.6700000000000006</v>
      </c>
      <c r="AM6" s="16">
        <f>IF(OR($B6="", AM$1=""), 0, IF($B6-'DOEE Payment Calculator'!$I$12&gt;0.2, 0, IF($B6&gt;'DOEE Payment Calculator'!$I$12+0.2,0,MAX(MIN('DOEE Payment Calculator'!$I$12+0.4-$B6,0.4),0))+(2/100)*FLOOR(MIN(AM$1, 100000), 5000)/5000))</f>
        <v>0.56999999999999951</v>
      </c>
      <c r="AN6" s="19">
        <f t="shared" ref="AN6" si="24">$B6-AM6</f>
        <v>1.6500000000000008</v>
      </c>
      <c r="AO6" s="16">
        <f>IF(OR($B6="", AO$1=""), 0, IF($B6-'DOEE Payment Calculator'!$I$12&gt;0.2, 0, IF($B6&gt;'DOEE Payment Calculator'!$I$12+0.2,0,MAX(MIN('DOEE Payment Calculator'!$I$12+0.4-$B6,0.4),0))+(2/100)*FLOOR(MIN(AO$1, 100000), 5000)/5000))</f>
        <v>0.58999999999999952</v>
      </c>
      <c r="AP6" s="19">
        <f t="shared" ref="AP6" si="25">$B6-AO6</f>
        <v>1.6300000000000008</v>
      </c>
      <c r="AQ6" s="16">
        <f>IF(OR($B6="", AQ$1=""), 0, IF($B6-'DOEE Payment Calculator'!$I$12&gt;0.2, 0, IF($B6&gt;'DOEE Payment Calculator'!$I$12+0.2,0,MAX(MIN('DOEE Payment Calculator'!$I$12+0.4-$B6,0.4),0))+(2/100)*FLOOR(MIN(AQ$1, 100000), 5000)/5000))</f>
        <v>0.60999999999999954</v>
      </c>
      <c r="AR6" s="19">
        <f t="shared" ref="AR6" si="26">$B6-AQ6</f>
        <v>1.6100000000000008</v>
      </c>
    </row>
    <row r="7" spans="2:44" ht="16.5" x14ac:dyDescent="0.3">
      <c r="B7" s="16">
        <f t="shared" ref="B7:B25" si="27">B6-0.01</f>
        <v>2.2100000000000004</v>
      </c>
      <c r="C7" s="16">
        <f>IF(OR($B7="", C$1=""), 0, IF($B7-'DOEE Payment Calculator'!$I$12&gt;0.2, 0, IF($B7&gt;'DOEE Payment Calculator'!$I$12+0.2,0,MAX(MIN('DOEE Payment Calculator'!$I$12+0.4-$B7,0.4),0))+(2/100)*FLOOR(MIN(C$1, 100000), 5000)/5000))</f>
        <v>0.21999999999999931</v>
      </c>
      <c r="D7" s="19">
        <f t="shared" ref="D7" si="28">$B7-C7</f>
        <v>1.9900000000000011</v>
      </c>
      <c r="E7" s="16">
        <f>IF(OR($B7="", E$1=""), 0, IF($B7-'DOEE Payment Calculator'!$I$12&gt;0.2, 0, IF($B7&gt;'DOEE Payment Calculator'!$I$12+0.2,0,MAX(MIN('DOEE Payment Calculator'!$I$12+0.4-$B7,0.4),0))+(2/100)*FLOOR(MIN(E$1, 100000), 5000)/5000))</f>
        <v>0.2399999999999993</v>
      </c>
      <c r="F7" s="19">
        <f t="shared" ref="F7" si="29">$B7-E7</f>
        <v>1.9700000000000011</v>
      </c>
      <c r="G7" s="16">
        <f>IF(OR($B7="", G$1=""), 0, IF($B7-'DOEE Payment Calculator'!$I$12&gt;0.2, 0, IF($B7&gt;'DOEE Payment Calculator'!$I$12+0.2,0,MAX(MIN('DOEE Payment Calculator'!$I$12+0.4-$B7,0.4),0))+(2/100)*FLOOR(MIN(G$1, 100000), 5000)/5000))</f>
        <v>0.25999999999999929</v>
      </c>
      <c r="H7" s="19">
        <f t="shared" ref="H7" si="30">$B7-G7</f>
        <v>1.9500000000000011</v>
      </c>
      <c r="I7" s="16">
        <f>IF(OR($B7="", I$1=""), 0, IF($B7-'DOEE Payment Calculator'!$I$12&gt;0.2, 0, IF($B7&gt;'DOEE Payment Calculator'!$I$12+0.2,0,MAX(MIN('DOEE Payment Calculator'!$I$12+0.4-$B7,0.4),0))+(2/100)*FLOOR(MIN(I$1, 100000), 5000)/5000))</f>
        <v>0.27999999999999931</v>
      </c>
      <c r="J7" s="19">
        <f t="shared" ref="J7" si="31">$B7-I7</f>
        <v>1.930000000000001</v>
      </c>
      <c r="K7" s="16">
        <f>IF(OR($B7="", K$1=""), 0, IF($B7-'DOEE Payment Calculator'!$I$12&gt;0.2, 0, IF($B7&gt;'DOEE Payment Calculator'!$I$12+0.2,0,MAX(MIN('DOEE Payment Calculator'!$I$12+0.4-$B7,0.4),0))+(2/100)*FLOOR(MIN(K$1, 100000), 5000)/5000))</f>
        <v>0.29999999999999932</v>
      </c>
      <c r="L7" s="19">
        <f t="shared" ref="L7" si="32">$B7-K7</f>
        <v>1.910000000000001</v>
      </c>
      <c r="M7" s="16">
        <f>IF(OR($B7="", M$1=""), 0, IF($B7-'DOEE Payment Calculator'!$I$12&gt;0.2, 0, IF($B7&gt;'DOEE Payment Calculator'!$I$12+0.2,0,MAX(MIN('DOEE Payment Calculator'!$I$12+0.4-$B7,0.4),0))+(2/100)*FLOOR(MIN(M$1, 100000), 5000)/5000))</f>
        <v>0.31999999999999929</v>
      </c>
      <c r="N7" s="19">
        <f t="shared" ref="N7" si="33">$B7-M7</f>
        <v>1.890000000000001</v>
      </c>
      <c r="O7" s="16">
        <f>IF(OR($B7="", O$1=""), 0, IF($B7-'DOEE Payment Calculator'!$I$12&gt;0.2, 0, IF($B7&gt;'DOEE Payment Calculator'!$I$12+0.2,0,MAX(MIN('DOEE Payment Calculator'!$I$12+0.4-$B7,0.4),0))+(2/100)*FLOOR(MIN(O$1, 100000), 5000)/5000))</f>
        <v>0.3399999999999993</v>
      </c>
      <c r="P7" s="19">
        <f t="shared" ref="P7" si="34">$B7-O7</f>
        <v>1.870000000000001</v>
      </c>
      <c r="Q7" s="16">
        <f>IF(OR($B7="", Q$1=""), 0, IF($B7-'DOEE Payment Calculator'!$I$12&gt;0.2, 0, IF($B7&gt;'DOEE Payment Calculator'!$I$12+0.2,0,MAX(MIN('DOEE Payment Calculator'!$I$12+0.4-$B7,0.4),0))+(2/100)*FLOOR(MIN(Q$1, 100000), 5000)/5000))</f>
        <v>0.35999999999999932</v>
      </c>
      <c r="R7" s="19">
        <f t="shared" ref="R7" si="35">$B7-Q7</f>
        <v>1.850000000000001</v>
      </c>
      <c r="S7" s="16">
        <f>IF(OR($B7="", S$1=""), 0, IF($B7-'DOEE Payment Calculator'!$I$12&gt;0.2, 0, IF($B7&gt;'DOEE Payment Calculator'!$I$12+0.2,0,MAX(MIN('DOEE Payment Calculator'!$I$12+0.4-$B7,0.4),0))+(2/100)*FLOOR(MIN(S$1, 100000), 5000)/5000))</f>
        <v>0.37999999999999934</v>
      </c>
      <c r="T7" s="19">
        <f t="shared" ref="T7" si="36">$B7-S7</f>
        <v>1.830000000000001</v>
      </c>
      <c r="U7" s="16">
        <f>IF(OR($B7="", U$1=""), 0, IF($B7-'DOEE Payment Calculator'!$I$12&gt;0.2, 0, IF($B7&gt;'DOEE Payment Calculator'!$I$12+0.2,0,MAX(MIN('DOEE Payment Calculator'!$I$12+0.4-$B7,0.4),0))+(2/100)*FLOOR(MIN(U$1, 100000), 5000)/5000))</f>
        <v>0.3999999999999993</v>
      </c>
      <c r="V7" s="19">
        <f t="shared" ref="V7" si="37">$B7-U7</f>
        <v>1.8100000000000012</v>
      </c>
      <c r="W7" s="16">
        <f>IF(OR($B7="", W$1=""), 0, IF($B7-'DOEE Payment Calculator'!$I$12&gt;0.2, 0, IF($B7&gt;'DOEE Payment Calculator'!$I$12+0.2,0,MAX(MIN('DOEE Payment Calculator'!$I$12+0.4-$B7,0.4),0))+(2/100)*FLOOR(MIN(W$1, 100000), 5000)/5000))</f>
        <v>0.41999999999999932</v>
      </c>
      <c r="X7" s="19">
        <f t="shared" ref="X7" si="38">$B7-W7</f>
        <v>1.7900000000000011</v>
      </c>
      <c r="Y7" s="16">
        <f>IF(OR($B7="", Y$1=""), 0, IF($B7-'DOEE Payment Calculator'!$I$12&gt;0.2, 0, IF($B7&gt;'DOEE Payment Calculator'!$I$12+0.2,0,MAX(MIN('DOEE Payment Calculator'!$I$12+0.4-$B7,0.4),0))+(2/100)*FLOOR(MIN(Y$1, 100000), 5000)/5000))</f>
        <v>0.43999999999999928</v>
      </c>
      <c r="Z7" s="19">
        <f t="shared" ref="Z7" si="39">$B7-Y7</f>
        <v>1.7700000000000011</v>
      </c>
      <c r="AA7" s="16">
        <f>IF(OR($B7="", AA$1=""), 0, IF($B7-'DOEE Payment Calculator'!$I$12&gt;0.2, 0, IF($B7&gt;'DOEE Payment Calculator'!$I$12+0.2,0,MAX(MIN('DOEE Payment Calculator'!$I$12+0.4-$B7,0.4),0))+(2/100)*FLOOR(MIN(AA$1, 100000), 5000)/5000))</f>
        <v>0.4599999999999993</v>
      </c>
      <c r="AB7" s="19">
        <f t="shared" ref="AB7" si="40">$B7-AA7</f>
        <v>1.7500000000000011</v>
      </c>
      <c r="AC7" s="16">
        <f>IF(OR($B7="", AC$1=""), 0, IF($B7-'DOEE Payment Calculator'!$I$12&gt;0.2, 0, IF($B7&gt;'DOEE Payment Calculator'!$I$12+0.2,0,MAX(MIN('DOEE Payment Calculator'!$I$12+0.4-$B7,0.4),0))+(2/100)*FLOOR(MIN(AC$1, 100000), 5000)/5000))</f>
        <v>0.47999999999999932</v>
      </c>
      <c r="AD7" s="19">
        <f t="shared" ref="AD7" si="41">$B7-AC7</f>
        <v>1.7300000000000011</v>
      </c>
      <c r="AE7" s="16">
        <f>IF(OR($B7="", AE$1=""), 0, IF($B7-'DOEE Payment Calculator'!$I$12&gt;0.2, 0, IF($B7&gt;'DOEE Payment Calculator'!$I$12+0.2,0,MAX(MIN('DOEE Payment Calculator'!$I$12+0.4-$B7,0.4),0))+(2/100)*FLOOR(MIN(AE$1, 100000), 5000)/5000))</f>
        <v>0.49999999999999933</v>
      </c>
      <c r="AF7" s="19">
        <f t="shared" ref="AF7" si="42">$B7-AE7</f>
        <v>1.7100000000000011</v>
      </c>
      <c r="AG7" s="16">
        <f>IF(OR($B7="", AG$1=""), 0, IF($B7-'DOEE Payment Calculator'!$I$12&gt;0.2, 0, IF($B7&gt;'DOEE Payment Calculator'!$I$12+0.2,0,MAX(MIN('DOEE Payment Calculator'!$I$12+0.4-$B7,0.4),0))+(2/100)*FLOOR(MIN(AG$1, 100000), 5000)/5000))</f>
        <v>0.51999999999999935</v>
      </c>
      <c r="AH7" s="19">
        <f t="shared" ref="AH7" si="43">$B7-AG7</f>
        <v>1.6900000000000011</v>
      </c>
      <c r="AI7" s="16">
        <f>IF(OR($B7="", AI$1=""), 0, IF($B7-'DOEE Payment Calculator'!$I$12&gt;0.2, 0, IF($B7&gt;'DOEE Payment Calculator'!$I$12+0.2,0,MAX(MIN('DOEE Payment Calculator'!$I$12+0.4-$B7,0.4),0))+(2/100)*FLOOR(MIN(AI$1, 100000), 5000)/5000))</f>
        <v>0.53999999999999937</v>
      </c>
      <c r="AJ7" s="19">
        <f t="shared" ref="AJ7" si="44">$B7-AI7</f>
        <v>1.670000000000001</v>
      </c>
      <c r="AK7" s="16">
        <f>IF(OR($B7="", AK$1=""), 0, IF($B7-'DOEE Payment Calculator'!$I$12&gt;0.2, 0, IF($B7&gt;'DOEE Payment Calculator'!$I$12+0.2,0,MAX(MIN('DOEE Payment Calculator'!$I$12+0.4-$B7,0.4),0))+(2/100)*FLOOR(MIN(AK$1, 100000), 5000)/5000))</f>
        <v>0.55999999999999939</v>
      </c>
      <c r="AL7" s="19">
        <f t="shared" ref="AL7" si="45">$B7-AK7</f>
        <v>1.650000000000001</v>
      </c>
      <c r="AM7" s="16">
        <f>IF(OR($B7="", AM$1=""), 0, IF($B7-'DOEE Payment Calculator'!$I$12&gt;0.2, 0, IF($B7&gt;'DOEE Payment Calculator'!$I$12+0.2,0,MAX(MIN('DOEE Payment Calculator'!$I$12+0.4-$B7,0.4),0))+(2/100)*FLOOR(MIN(AM$1, 100000), 5000)/5000))</f>
        <v>0.57999999999999929</v>
      </c>
      <c r="AN7" s="19">
        <f t="shared" ref="AN7" si="46">$B7-AM7</f>
        <v>1.6300000000000012</v>
      </c>
      <c r="AO7" s="16">
        <f>IF(OR($B7="", AO$1=""), 0, IF($B7-'DOEE Payment Calculator'!$I$12&gt;0.2, 0, IF($B7&gt;'DOEE Payment Calculator'!$I$12+0.2,0,MAX(MIN('DOEE Payment Calculator'!$I$12+0.4-$B7,0.4),0))+(2/100)*FLOOR(MIN(AO$1, 100000), 5000)/5000))</f>
        <v>0.59999999999999931</v>
      </c>
      <c r="AP7" s="19">
        <f t="shared" ref="AP7" si="47">$B7-AO7</f>
        <v>1.6100000000000012</v>
      </c>
      <c r="AQ7" s="16">
        <f>IF(OR($B7="", AQ$1=""), 0, IF($B7-'DOEE Payment Calculator'!$I$12&gt;0.2, 0, IF($B7&gt;'DOEE Payment Calculator'!$I$12+0.2,0,MAX(MIN('DOEE Payment Calculator'!$I$12+0.4-$B7,0.4),0))+(2/100)*FLOOR(MIN(AQ$1, 100000), 5000)/5000))</f>
        <v>0.61999999999999933</v>
      </c>
      <c r="AR7" s="19">
        <f t="shared" ref="AR7" si="48">$B7-AQ7</f>
        <v>1.5900000000000012</v>
      </c>
    </row>
    <row r="8" spans="2:44" ht="16.5" x14ac:dyDescent="0.3">
      <c r="B8" s="16">
        <f t="shared" si="27"/>
        <v>2.2000000000000006</v>
      </c>
      <c r="C8" s="16">
        <f>IF(OR($B8="", C$1=""), 0, IF($B8-'DOEE Payment Calculator'!$I$12&gt;0.2, 0, IF($B8&gt;'DOEE Payment Calculator'!$I$12+0.2,0,MAX(MIN('DOEE Payment Calculator'!$I$12+0.4-$B8,0.4),0))+(2/100)*FLOOR(MIN(C$1, 100000), 5000)/5000))</f>
        <v>0.22999999999999909</v>
      </c>
      <c r="D8" s="19">
        <f t="shared" ref="D8" si="49">$B8-C8</f>
        <v>1.9700000000000015</v>
      </c>
      <c r="E8" s="16">
        <f>IF(OR($B8="", E$1=""), 0, IF($B8-'DOEE Payment Calculator'!$I$12&gt;0.2, 0, IF($B8&gt;'DOEE Payment Calculator'!$I$12+0.2,0,MAX(MIN('DOEE Payment Calculator'!$I$12+0.4-$B8,0.4),0))+(2/100)*FLOOR(MIN(E$1, 100000), 5000)/5000))</f>
        <v>0.24999999999999908</v>
      </c>
      <c r="F8" s="19">
        <f t="shared" ref="F8" si="50">$B8-E8</f>
        <v>1.9500000000000015</v>
      </c>
      <c r="G8" s="16">
        <f>IF(OR($B8="", G$1=""), 0, IF($B8-'DOEE Payment Calculator'!$I$12&gt;0.2, 0, IF($B8&gt;'DOEE Payment Calculator'!$I$12+0.2,0,MAX(MIN('DOEE Payment Calculator'!$I$12+0.4-$B8,0.4),0))+(2/100)*FLOOR(MIN(G$1, 100000), 5000)/5000))</f>
        <v>0.26999999999999907</v>
      </c>
      <c r="H8" s="19">
        <f t="shared" ref="H8" si="51">$B8-G8</f>
        <v>1.9300000000000015</v>
      </c>
      <c r="I8" s="16">
        <f>IF(OR($B8="", I$1=""), 0, IF($B8-'DOEE Payment Calculator'!$I$12&gt;0.2, 0, IF($B8&gt;'DOEE Payment Calculator'!$I$12+0.2,0,MAX(MIN('DOEE Payment Calculator'!$I$12+0.4-$B8,0.4),0))+(2/100)*FLOOR(MIN(I$1, 100000), 5000)/5000))</f>
        <v>0.28999999999999909</v>
      </c>
      <c r="J8" s="19">
        <f t="shared" ref="J8" si="52">$B8-I8</f>
        <v>1.9100000000000015</v>
      </c>
      <c r="K8" s="16">
        <f>IF(OR($B8="", K$1=""), 0, IF($B8-'DOEE Payment Calculator'!$I$12&gt;0.2, 0, IF($B8&gt;'DOEE Payment Calculator'!$I$12+0.2,0,MAX(MIN('DOEE Payment Calculator'!$I$12+0.4-$B8,0.4),0))+(2/100)*FLOOR(MIN(K$1, 100000), 5000)/5000))</f>
        <v>0.30999999999999911</v>
      </c>
      <c r="L8" s="19">
        <f t="shared" ref="L8" si="53">$B8-K8</f>
        <v>1.8900000000000015</v>
      </c>
      <c r="M8" s="16">
        <f>IF(OR($B8="", M$1=""), 0, IF($B8-'DOEE Payment Calculator'!$I$12&gt;0.2, 0, IF($B8&gt;'DOEE Payment Calculator'!$I$12+0.2,0,MAX(MIN('DOEE Payment Calculator'!$I$12+0.4-$B8,0.4),0))+(2/100)*FLOOR(MIN(M$1, 100000), 5000)/5000))</f>
        <v>0.32999999999999907</v>
      </c>
      <c r="N8" s="19">
        <f t="shared" ref="N8" si="54">$B8-M8</f>
        <v>1.8700000000000014</v>
      </c>
      <c r="O8" s="16">
        <f>IF(OR($B8="", O$1=""), 0, IF($B8-'DOEE Payment Calculator'!$I$12&gt;0.2, 0, IF($B8&gt;'DOEE Payment Calculator'!$I$12+0.2,0,MAX(MIN('DOEE Payment Calculator'!$I$12+0.4-$B8,0.4),0))+(2/100)*FLOOR(MIN(O$1, 100000), 5000)/5000))</f>
        <v>0.34999999999999909</v>
      </c>
      <c r="P8" s="19">
        <f t="shared" ref="P8" si="55">$B8-O8</f>
        <v>1.8500000000000014</v>
      </c>
      <c r="Q8" s="16">
        <f>IF(OR($B8="", Q$1=""), 0, IF($B8-'DOEE Payment Calculator'!$I$12&gt;0.2, 0, IF($B8&gt;'DOEE Payment Calculator'!$I$12+0.2,0,MAX(MIN('DOEE Payment Calculator'!$I$12+0.4-$B8,0.4),0))+(2/100)*FLOOR(MIN(Q$1, 100000), 5000)/5000))</f>
        <v>0.36999999999999911</v>
      </c>
      <c r="R8" s="19">
        <f t="shared" ref="R8" si="56">$B8-Q8</f>
        <v>1.8300000000000014</v>
      </c>
      <c r="S8" s="16">
        <f>IF(OR($B8="", S$1=""), 0, IF($B8-'DOEE Payment Calculator'!$I$12&gt;0.2, 0, IF($B8&gt;'DOEE Payment Calculator'!$I$12+0.2,0,MAX(MIN('DOEE Payment Calculator'!$I$12+0.4-$B8,0.4),0))+(2/100)*FLOOR(MIN(S$1, 100000), 5000)/5000))</f>
        <v>0.38999999999999913</v>
      </c>
      <c r="T8" s="19">
        <f t="shared" ref="T8" si="57">$B8-S8</f>
        <v>1.8100000000000014</v>
      </c>
      <c r="U8" s="16">
        <f>IF(OR($B8="", U$1=""), 0, IF($B8-'DOEE Payment Calculator'!$I$12&gt;0.2, 0, IF($B8&gt;'DOEE Payment Calculator'!$I$12+0.2,0,MAX(MIN('DOEE Payment Calculator'!$I$12+0.4-$B8,0.4),0))+(2/100)*FLOOR(MIN(U$1, 100000), 5000)/5000))</f>
        <v>0.40999999999999909</v>
      </c>
      <c r="V8" s="19">
        <f t="shared" ref="V8" si="58">$B8-U8</f>
        <v>1.7900000000000016</v>
      </c>
      <c r="W8" s="16">
        <f>IF(OR($B8="", W$1=""), 0, IF($B8-'DOEE Payment Calculator'!$I$12&gt;0.2, 0, IF($B8&gt;'DOEE Payment Calculator'!$I$12+0.2,0,MAX(MIN('DOEE Payment Calculator'!$I$12+0.4-$B8,0.4),0))+(2/100)*FLOOR(MIN(W$1, 100000), 5000)/5000))</f>
        <v>0.42999999999999911</v>
      </c>
      <c r="X8" s="19">
        <f t="shared" ref="X8" si="59">$B8-W8</f>
        <v>1.7700000000000016</v>
      </c>
      <c r="Y8" s="16">
        <f>IF(OR($B8="", Y$1=""), 0, IF($B8-'DOEE Payment Calculator'!$I$12&gt;0.2, 0, IF($B8&gt;'DOEE Payment Calculator'!$I$12+0.2,0,MAX(MIN('DOEE Payment Calculator'!$I$12+0.4-$B8,0.4),0))+(2/100)*FLOOR(MIN(Y$1, 100000), 5000)/5000))</f>
        <v>0.44999999999999907</v>
      </c>
      <c r="Z8" s="19">
        <f t="shared" ref="Z8" si="60">$B8-Y8</f>
        <v>1.7500000000000016</v>
      </c>
      <c r="AA8" s="16">
        <f>IF(OR($B8="", AA$1=""), 0, IF($B8-'DOEE Payment Calculator'!$I$12&gt;0.2, 0, IF($B8&gt;'DOEE Payment Calculator'!$I$12+0.2,0,MAX(MIN('DOEE Payment Calculator'!$I$12+0.4-$B8,0.4),0))+(2/100)*FLOOR(MIN(AA$1, 100000), 5000)/5000))</f>
        <v>0.46999999999999909</v>
      </c>
      <c r="AB8" s="19">
        <f t="shared" ref="AB8" si="61">$B8-AA8</f>
        <v>1.7300000000000015</v>
      </c>
      <c r="AC8" s="16">
        <f>IF(OR($B8="", AC$1=""), 0, IF($B8-'DOEE Payment Calculator'!$I$12&gt;0.2, 0, IF($B8&gt;'DOEE Payment Calculator'!$I$12+0.2,0,MAX(MIN('DOEE Payment Calculator'!$I$12+0.4-$B8,0.4),0))+(2/100)*FLOOR(MIN(AC$1, 100000), 5000)/5000))</f>
        <v>0.4899999999999991</v>
      </c>
      <c r="AD8" s="19">
        <f t="shared" ref="AD8" si="62">$B8-AC8</f>
        <v>1.7100000000000015</v>
      </c>
      <c r="AE8" s="16">
        <f>IF(OR($B8="", AE$1=""), 0, IF($B8-'DOEE Payment Calculator'!$I$12&gt;0.2, 0, IF($B8&gt;'DOEE Payment Calculator'!$I$12+0.2,0,MAX(MIN('DOEE Payment Calculator'!$I$12+0.4-$B8,0.4),0))+(2/100)*FLOOR(MIN(AE$1, 100000), 5000)/5000))</f>
        <v>0.50999999999999912</v>
      </c>
      <c r="AF8" s="19">
        <f t="shared" ref="AF8" si="63">$B8-AE8</f>
        <v>1.6900000000000015</v>
      </c>
      <c r="AG8" s="16">
        <f>IF(OR($B8="", AG$1=""), 0, IF($B8-'DOEE Payment Calculator'!$I$12&gt;0.2, 0, IF($B8&gt;'DOEE Payment Calculator'!$I$12+0.2,0,MAX(MIN('DOEE Payment Calculator'!$I$12+0.4-$B8,0.4),0))+(2/100)*FLOOR(MIN(AG$1, 100000), 5000)/5000))</f>
        <v>0.52999999999999914</v>
      </c>
      <c r="AH8" s="19">
        <f t="shared" ref="AH8" si="64">$B8-AG8</f>
        <v>1.6700000000000015</v>
      </c>
      <c r="AI8" s="16">
        <f>IF(OR($B8="", AI$1=""), 0, IF($B8-'DOEE Payment Calculator'!$I$12&gt;0.2, 0, IF($B8&gt;'DOEE Payment Calculator'!$I$12+0.2,0,MAX(MIN('DOEE Payment Calculator'!$I$12+0.4-$B8,0.4),0))+(2/100)*FLOOR(MIN(AI$1, 100000), 5000)/5000))</f>
        <v>0.54999999999999916</v>
      </c>
      <c r="AJ8" s="19">
        <f t="shared" ref="AJ8" si="65">$B8-AI8</f>
        <v>1.6500000000000015</v>
      </c>
      <c r="AK8" s="16">
        <f>IF(OR($B8="", AK$1=""), 0, IF($B8-'DOEE Payment Calculator'!$I$12&gt;0.2, 0, IF($B8&gt;'DOEE Payment Calculator'!$I$12+0.2,0,MAX(MIN('DOEE Payment Calculator'!$I$12+0.4-$B8,0.4),0))+(2/100)*FLOOR(MIN(AK$1, 100000), 5000)/5000))</f>
        <v>0.56999999999999917</v>
      </c>
      <c r="AL8" s="19">
        <f t="shared" ref="AL8" si="66">$B8-AK8</f>
        <v>1.6300000000000014</v>
      </c>
      <c r="AM8" s="16">
        <f>IF(OR($B8="", AM$1=""), 0, IF($B8-'DOEE Payment Calculator'!$I$12&gt;0.2, 0, IF($B8&gt;'DOEE Payment Calculator'!$I$12+0.2,0,MAX(MIN('DOEE Payment Calculator'!$I$12+0.4-$B8,0.4),0))+(2/100)*FLOOR(MIN(AM$1, 100000), 5000)/5000))</f>
        <v>0.58999999999999908</v>
      </c>
      <c r="AN8" s="19">
        <f t="shared" ref="AN8" si="67">$B8-AM8</f>
        <v>1.6100000000000017</v>
      </c>
      <c r="AO8" s="16">
        <f>IF(OR($B8="", AO$1=""), 0, IF($B8-'DOEE Payment Calculator'!$I$12&gt;0.2, 0, IF($B8&gt;'DOEE Payment Calculator'!$I$12+0.2,0,MAX(MIN('DOEE Payment Calculator'!$I$12+0.4-$B8,0.4),0))+(2/100)*FLOOR(MIN(AO$1, 100000), 5000)/5000))</f>
        <v>0.6099999999999991</v>
      </c>
      <c r="AP8" s="19">
        <f t="shared" ref="AP8" si="68">$B8-AO8</f>
        <v>1.5900000000000016</v>
      </c>
      <c r="AQ8" s="16">
        <f>IF(OR($B8="", AQ$1=""), 0, IF($B8-'DOEE Payment Calculator'!$I$12&gt;0.2, 0, IF($B8&gt;'DOEE Payment Calculator'!$I$12+0.2,0,MAX(MIN('DOEE Payment Calculator'!$I$12+0.4-$B8,0.4),0))+(2/100)*FLOOR(MIN(AQ$1, 100000), 5000)/5000))</f>
        <v>0.62999999999999912</v>
      </c>
      <c r="AR8" s="19">
        <f t="shared" ref="AR8" si="69">$B8-AQ8</f>
        <v>1.5700000000000016</v>
      </c>
    </row>
    <row r="9" spans="2:44" ht="16.5" x14ac:dyDescent="0.3">
      <c r="B9" s="16">
        <f t="shared" si="27"/>
        <v>2.1900000000000008</v>
      </c>
      <c r="C9" s="16">
        <f>IF(OR($B9="", C$1=""), 0, IF($B9-'DOEE Payment Calculator'!$I$12&gt;0.2, 0, IF($B9&gt;'DOEE Payment Calculator'!$I$12+0.2,0,MAX(MIN('DOEE Payment Calculator'!$I$12+0.4-$B9,0.4),0))+(2/100)*FLOOR(MIN(C$1, 100000), 5000)/5000))</f>
        <v>0.23999999999999888</v>
      </c>
      <c r="D9" s="19">
        <f t="shared" ref="D9" si="70">$B9-C9</f>
        <v>1.950000000000002</v>
      </c>
      <c r="E9" s="16">
        <f>IF(OR($B9="", E$1=""), 0, IF($B9-'DOEE Payment Calculator'!$I$12&gt;0.2, 0, IF($B9&gt;'DOEE Payment Calculator'!$I$12+0.2,0,MAX(MIN('DOEE Payment Calculator'!$I$12+0.4-$B9,0.4),0))+(2/100)*FLOOR(MIN(E$1, 100000), 5000)/5000))</f>
        <v>0.2599999999999989</v>
      </c>
      <c r="F9" s="19">
        <f t="shared" ref="F9" si="71">$B9-E9</f>
        <v>1.9300000000000019</v>
      </c>
      <c r="G9" s="16">
        <f>IF(OR($B9="", G$1=""), 0, IF($B9-'DOEE Payment Calculator'!$I$12&gt;0.2, 0, IF($B9&gt;'DOEE Payment Calculator'!$I$12+0.2,0,MAX(MIN('DOEE Payment Calculator'!$I$12+0.4-$B9,0.4),0))+(2/100)*FLOOR(MIN(G$1, 100000), 5000)/5000))</f>
        <v>0.27999999999999886</v>
      </c>
      <c r="H9" s="19">
        <f t="shared" ref="H9" si="72">$B9-G9</f>
        <v>1.9100000000000019</v>
      </c>
      <c r="I9" s="16">
        <f>IF(OR($B9="", I$1=""), 0, IF($B9-'DOEE Payment Calculator'!$I$12&gt;0.2, 0, IF($B9&gt;'DOEE Payment Calculator'!$I$12+0.2,0,MAX(MIN('DOEE Payment Calculator'!$I$12+0.4-$B9,0.4),0))+(2/100)*FLOOR(MIN(I$1, 100000), 5000)/5000))</f>
        <v>0.29999999999999888</v>
      </c>
      <c r="J9" s="19">
        <f t="shared" ref="J9" si="73">$B9-I9</f>
        <v>1.8900000000000019</v>
      </c>
      <c r="K9" s="16">
        <f>IF(OR($B9="", K$1=""), 0, IF($B9-'DOEE Payment Calculator'!$I$12&gt;0.2, 0, IF($B9&gt;'DOEE Payment Calculator'!$I$12+0.2,0,MAX(MIN('DOEE Payment Calculator'!$I$12+0.4-$B9,0.4),0))+(2/100)*FLOOR(MIN(K$1, 100000), 5000)/5000))</f>
        <v>0.3199999999999989</v>
      </c>
      <c r="L9" s="19">
        <f t="shared" ref="L9" si="74">$B9-K9</f>
        <v>1.8700000000000019</v>
      </c>
      <c r="M9" s="16">
        <f>IF(OR($B9="", M$1=""), 0, IF($B9-'DOEE Payment Calculator'!$I$12&gt;0.2, 0, IF($B9&gt;'DOEE Payment Calculator'!$I$12+0.2,0,MAX(MIN('DOEE Payment Calculator'!$I$12+0.4-$B9,0.4),0))+(2/100)*FLOOR(MIN(M$1, 100000), 5000)/5000))</f>
        <v>0.33999999999999886</v>
      </c>
      <c r="N9" s="19">
        <f t="shared" ref="N9" si="75">$B9-M9</f>
        <v>1.8500000000000019</v>
      </c>
      <c r="O9" s="16">
        <f>IF(OR($B9="", O$1=""), 0, IF($B9-'DOEE Payment Calculator'!$I$12&gt;0.2, 0, IF($B9&gt;'DOEE Payment Calculator'!$I$12+0.2,0,MAX(MIN('DOEE Payment Calculator'!$I$12+0.4-$B9,0.4),0))+(2/100)*FLOOR(MIN(O$1, 100000), 5000)/5000))</f>
        <v>0.35999999999999888</v>
      </c>
      <c r="P9" s="19">
        <f t="shared" ref="P9" si="76">$B9-O9</f>
        <v>1.8300000000000018</v>
      </c>
      <c r="Q9" s="16">
        <f>IF(OR($B9="", Q$1=""), 0, IF($B9-'DOEE Payment Calculator'!$I$12&gt;0.2, 0, IF($B9&gt;'DOEE Payment Calculator'!$I$12+0.2,0,MAX(MIN('DOEE Payment Calculator'!$I$12+0.4-$B9,0.4),0))+(2/100)*FLOOR(MIN(Q$1, 100000), 5000)/5000))</f>
        <v>0.37999999999999889</v>
      </c>
      <c r="R9" s="19">
        <f t="shared" ref="R9" si="77">$B9-Q9</f>
        <v>1.8100000000000018</v>
      </c>
      <c r="S9" s="16">
        <f>IF(OR($B9="", S$1=""), 0, IF($B9-'DOEE Payment Calculator'!$I$12&gt;0.2, 0, IF($B9&gt;'DOEE Payment Calculator'!$I$12+0.2,0,MAX(MIN('DOEE Payment Calculator'!$I$12+0.4-$B9,0.4),0))+(2/100)*FLOOR(MIN(S$1, 100000), 5000)/5000))</f>
        <v>0.39999999999999891</v>
      </c>
      <c r="T9" s="19">
        <f t="shared" ref="T9" si="78">$B9-S9</f>
        <v>1.7900000000000018</v>
      </c>
      <c r="U9" s="16">
        <f>IF(OR($B9="", U$1=""), 0, IF($B9-'DOEE Payment Calculator'!$I$12&gt;0.2, 0, IF($B9&gt;'DOEE Payment Calculator'!$I$12+0.2,0,MAX(MIN('DOEE Payment Calculator'!$I$12+0.4-$B9,0.4),0))+(2/100)*FLOOR(MIN(U$1, 100000), 5000)/5000))</f>
        <v>0.41999999999999887</v>
      </c>
      <c r="V9" s="19">
        <f t="shared" ref="V9" si="79">$B9-U9</f>
        <v>1.770000000000002</v>
      </c>
      <c r="W9" s="16">
        <f>IF(OR($B9="", W$1=""), 0, IF($B9-'DOEE Payment Calculator'!$I$12&gt;0.2, 0, IF($B9&gt;'DOEE Payment Calculator'!$I$12+0.2,0,MAX(MIN('DOEE Payment Calculator'!$I$12+0.4-$B9,0.4),0))+(2/100)*FLOOR(MIN(W$1, 100000), 5000)/5000))</f>
        <v>0.43999999999999889</v>
      </c>
      <c r="X9" s="19">
        <f t="shared" ref="X9" si="80">$B9-W9</f>
        <v>1.750000000000002</v>
      </c>
      <c r="Y9" s="16">
        <f>IF(OR($B9="", Y$1=""), 0, IF($B9-'DOEE Payment Calculator'!$I$12&gt;0.2, 0, IF($B9&gt;'DOEE Payment Calculator'!$I$12+0.2,0,MAX(MIN('DOEE Payment Calculator'!$I$12+0.4-$B9,0.4),0))+(2/100)*FLOOR(MIN(Y$1, 100000), 5000)/5000))</f>
        <v>0.45999999999999885</v>
      </c>
      <c r="Z9" s="19">
        <f t="shared" ref="Z9" si="81">$B9-Y9</f>
        <v>1.730000000000002</v>
      </c>
      <c r="AA9" s="16">
        <f>IF(OR($B9="", AA$1=""), 0, IF($B9-'DOEE Payment Calculator'!$I$12&gt;0.2, 0, IF($B9&gt;'DOEE Payment Calculator'!$I$12+0.2,0,MAX(MIN('DOEE Payment Calculator'!$I$12+0.4-$B9,0.4),0))+(2/100)*FLOOR(MIN(AA$1, 100000), 5000)/5000))</f>
        <v>0.47999999999999887</v>
      </c>
      <c r="AB9" s="19">
        <f t="shared" ref="AB9" si="82">$B9-AA9</f>
        <v>1.710000000000002</v>
      </c>
      <c r="AC9" s="16">
        <f>IF(OR($B9="", AC$1=""), 0, IF($B9-'DOEE Payment Calculator'!$I$12&gt;0.2, 0, IF($B9&gt;'DOEE Payment Calculator'!$I$12+0.2,0,MAX(MIN('DOEE Payment Calculator'!$I$12+0.4-$B9,0.4),0))+(2/100)*FLOOR(MIN(AC$1, 100000), 5000)/5000))</f>
        <v>0.49999999999999889</v>
      </c>
      <c r="AD9" s="19">
        <f t="shared" ref="AD9" si="83">$B9-AC9</f>
        <v>1.6900000000000019</v>
      </c>
      <c r="AE9" s="16">
        <f>IF(OR($B9="", AE$1=""), 0, IF($B9-'DOEE Payment Calculator'!$I$12&gt;0.2, 0, IF($B9&gt;'DOEE Payment Calculator'!$I$12+0.2,0,MAX(MIN('DOEE Payment Calculator'!$I$12+0.4-$B9,0.4),0))+(2/100)*FLOOR(MIN(AE$1, 100000), 5000)/5000))</f>
        <v>0.51999999999999891</v>
      </c>
      <c r="AF9" s="19">
        <f t="shared" ref="AF9" si="84">$B9-AE9</f>
        <v>1.6700000000000019</v>
      </c>
      <c r="AG9" s="16">
        <f>IF(OR($B9="", AG$1=""), 0, IF($B9-'DOEE Payment Calculator'!$I$12&gt;0.2, 0, IF($B9&gt;'DOEE Payment Calculator'!$I$12+0.2,0,MAX(MIN('DOEE Payment Calculator'!$I$12+0.4-$B9,0.4),0))+(2/100)*FLOOR(MIN(AG$1, 100000), 5000)/5000))</f>
        <v>0.53999999999999893</v>
      </c>
      <c r="AH9" s="19">
        <f t="shared" ref="AH9" si="85">$B9-AG9</f>
        <v>1.6500000000000019</v>
      </c>
      <c r="AI9" s="16">
        <f>IF(OR($B9="", AI$1=""), 0, IF($B9-'DOEE Payment Calculator'!$I$12&gt;0.2, 0, IF($B9&gt;'DOEE Payment Calculator'!$I$12+0.2,0,MAX(MIN('DOEE Payment Calculator'!$I$12+0.4-$B9,0.4),0))+(2/100)*FLOOR(MIN(AI$1, 100000), 5000)/5000))</f>
        <v>0.55999999999999894</v>
      </c>
      <c r="AJ9" s="19">
        <f t="shared" ref="AJ9" si="86">$B9-AI9</f>
        <v>1.6300000000000019</v>
      </c>
      <c r="AK9" s="16">
        <f>IF(OR($B9="", AK$1=""), 0, IF($B9-'DOEE Payment Calculator'!$I$12&gt;0.2, 0, IF($B9&gt;'DOEE Payment Calculator'!$I$12+0.2,0,MAX(MIN('DOEE Payment Calculator'!$I$12+0.4-$B9,0.4),0))+(2/100)*FLOOR(MIN(AK$1, 100000), 5000)/5000))</f>
        <v>0.57999999999999896</v>
      </c>
      <c r="AL9" s="19">
        <f t="shared" ref="AL9" si="87">$B9-AK9</f>
        <v>1.6100000000000019</v>
      </c>
      <c r="AM9" s="16">
        <f>IF(OR($B9="", AM$1=""), 0, IF($B9-'DOEE Payment Calculator'!$I$12&gt;0.2, 0, IF($B9&gt;'DOEE Payment Calculator'!$I$12+0.2,0,MAX(MIN('DOEE Payment Calculator'!$I$12+0.4-$B9,0.4),0))+(2/100)*FLOOR(MIN(AM$1, 100000), 5000)/5000))</f>
        <v>0.59999999999999887</v>
      </c>
      <c r="AN9" s="19">
        <f t="shared" ref="AN9" si="88">$B9-AM9</f>
        <v>1.5900000000000021</v>
      </c>
      <c r="AO9" s="16">
        <f>IF(OR($B9="", AO$1=""), 0, IF($B9-'DOEE Payment Calculator'!$I$12&gt;0.2, 0, IF($B9&gt;'DOEE Payment Calculator'!$I$12+0.2,0,MAX(MIN('DOEE Payment Calculator'!$I$12+0.4-$B9,0.4),0))+(2/100)*FLOOR(MIN(AO$1, 100000), 5000)/5000))</f>
        <v>0.61999999999999889</v>
      </c>
      <c r="AP9" s="19">
        <f t="shared" ref="AP9" si="89">$B9-AO9</f>
        <v>1.5700000000000021</v>
      </c>
      <c r="AQ9" s="16">
        <f>IF(OR($B9="", AQ$1=""), 0, IF($B9-'DOEE Payment Calculator'!$I$12&gt;0.2, 0, IF($B9&gt;'DOEE Payment Calculator'!$I$12+0.2,0,MAX(MIN('DOEE Payment Calculator'!$I$12+0.4-$B9,0.4),0))+(2/100)*FLOOR(MIN(AQ$1, 100000), 5000)/5000))</f>
        <v>0.6399999999999989</v>
      </c>
      <c r="AR9" s="19">
        <f t="shared" ref="AR9" si="90">$B9-AQ9</f>
        <v>1.550000000000002</v>
      </c>
    </row>
    <row r="10" spans="2:44" ht="16.5" x14ac:dyDescent="0.3">
      <c r="B10" s="16">
        <f t="shared" si="27"/>
        <v>2.180000000000001</v>
      </c>
      <c r="C10" s="16">
        <f>IF(OR($B10="", C$1=""), 0, IF($B10-'DOEE Payment Calculator'!$I$12&gt;0.2, 0, IF($B10&gt;'DOEE Payment Calculator'!$I$12+0.2,0,MAX(MIN('DOEE Payment Calculator'!$I$12+0.4-$B10,0.4),0))+(2/100)*FLOOR(MIN(C$1, 100000), 5000)/5000))</f>
        <v>0.24999999999999867</v>
      </c>
      <c r="D10" s="19">
        <f t="shared" ref="D10" si="91">$B10-C10</f>
        <v>1.9300000000000024</v>
      </c>
      <c r="E10" s="16">
        <f>IF(OR($B10="", E$1=""), 0, IF($B10-'DOEE Payment Calculator'!$I$12&gt;0.2, 0, IF($B10&gt;'DOEE Payment Calculator'!$I$12+0.2,0,MAX(MIN('DOEE Payment Calculator'!$I$12+0.4-$B10,0.4),0))+(2/100)*FLOOR(MIN(E$1, 100000), 5000)/5000))</f>
        <v>0.26999999999999869</v>
      </c>
      <c r="F10" s="19">
        <f t="shared" ref="F10" si="92">$B10-E10</f>
        <v>1.9100000000000024</v>
      </c>
      <c r="G10" s="16">
        <f>IF(OR($B10="", G$1=""), 0, IF($B10-'DOEE Payment Calculator'!$I$12&gt;0.2, 0, IF($B10&gt;'DOEE Payment Calculator'!$I$12+0.2,0,MAX(MIN('DOEE Payment Calculator'!$I$12+0.4-$B10,0.4),0))+(2/100)*FLOOR(MIN(G$1, 100000), 5000)/5000))</f>
        <v>0.28999999999999865</v>
      </c>
      <c r="H10" s="19">
        <f t="shared" ref="H10" si="93">$B10-G10</f>
        <v>1.8900000000000023</v>
      </c>
      <c r="I10" s="16">
        <f>IF(OR($B10="", I$1=""), 0, IF($B10-'DOEE Payment Calculator'!$I$12&gt;0.2, 0, IF($B10&gt;'DOEE Payment Calculator'!$I$12+0.2,0,MAX(MIN('DOEE Payment Calculator'!$I$12+0.4-$B10,0.4),0))+(2/100)*FLOOR(MIN(I$1, 100000), 5000)/5000))</f>
        <v>0.30999999999999867</v>
      </c>
      <c r="J10" s="19">
        <f t="shared" ref="J10" si="94">$B10-I10</f>
        <v>1.8700000000000023</v>
      </c>
      <c r="K10" s="16">
        <f>IF(OR($B10="", K$1=""), 0, IF($B10-'DOEE Payment Calculator'!$I$12&gt;0.2, 0, IF($B10&gt;'DOEE Payment Calculator'!$I$12+0.2,0,MAX(MIN('DOEE Payment Calculator'!$I$12+0.4-$B10,0.4),0))+(2/100)*FLOOR(MIN(K$1, 100000), 5000)/5000))</f>
        <v>0.32999999999999868</v>
      </c>
      <c r="L10" s="19">
        <f t="shared" ref="L10" si="95">$B10-K10</f>
        <v>1.8500000000000023</v>
      </c>
      <c r="M10" s="16">
        <f>IF(OR($B10="", M$1=""), 0, IF($B10-'DOEE Payment Calculator'!$I$12&gt;0.2, 0, IF($B10&gt;'DOEE Payment Calculator'!$I$12+0.2,0,MAX(MIN('DOEE Payment Calculator'!$I$12+0.4-$B10,0.4),0))+(2/100)*FLOOR(MIN(M$1, 100000), 5000)/5000))</f>
        <v>0.34999999999999865</v>
      </c>
      <c r="N10" s="19">
        <f t="shared" ref="N10" si="96">$B10-M10</f>
        <v>1.8300000000000023</v>
      </c>
      <c r="O10" s="16">
        <f>IF(OR($B10="", O$1=""), 0, IF($B10-'DOEE Payment Calculator'!$I$12&gt;0.2, 0, IF($B10&gt;'DOEE Payment Calculator'!$I$12+0.2,0,MAX(MIN('DOEE Payment Calculator'!$I$12+0.4-$B10,0.4),0))+(2/100)*FLOOR(MIN(O$1, 100000), 5000)/5000))</f>
        <v>0.36999999999999866</v>
      </c>
      <c r="P10" s="19">
        <f t="shared" ref="P10" si="97">$B10-O10</f>
        <v>1.8100000000000023</v>
      </c>
      <c r="Q10" s="16">
        <f>IF(OR($B10="", Q$1=""), 0, IF($B10-'DOEE Payment Calculator'!$I$12&gt;0.2, 0, IF($B10&gt;'DOEE Payment Calculator'!$I$12+0.2,0,MAX(MIN('DOEE Payment Calculator'!$I$12+0.4-$B10,0.4),0))+(2/100)*FLOOR(MIN(Q$1, 100000), 5000)/5000))</f>
        <v>0.38999999999999868</v>
      </c>
      <c r="R10" s="19">
        <f t="shared" ref="R10" si="98">$B10-Q10</f>
        <v>1.7900000000000023</v>
      </c>
      <c r="S10" s="16">
        <f>IF(OR($B10="", S$1=""), 0, IF($B10-'DOEE Payment Calculator'!$I$12&gt;0.2, 0, IF($B10&gt;'DOEE Payment Calculator'!$I$12+0.2,0,MAX(MIN('DOEE Payment Calculator'!$I$12+0.4-$B10,0.4),0))+(2/100)*FLOOR(MIN(S$1, 100000), 5000)/5000))</f>
        <v>0.4099999999999987</v>
      </c>
      <c r="T10" s="19">
        <f t="shared" ref="T10" si="99">$B10-S10</f>
        <v>1.7700000000000022</v>
      </c>
      <c r="U10" s="16">
        <f>IF(OR($B10="", U$1=""), 0, IF($B10-'DOEE Payment Calculator'!$I$12&gt;0.2, 0, IF($B10&gt;'DOEE Payment Calculator'!$I$12+0.2,0,MAX(MIN('DOEE Payment Calculator'!$I$12+0.4-$B10,0.4),0))+(2/100)*FLOOR(MIN(U$1, 100000), 5000)/5000))</f>
        <v>0.42999999999999866</v>
      </c>
      <c r="V10" s="19">
        <f t="shared" ref="V10" si="100">$B10-U10</f>
        <v>1.7500000000000024</v>
      </c>
      <c r="W10" s="16">
        <f>IF(OR($B10="", W$1=""), 0, IF($B10-'DOEE Payment Calculator'!$I$12&gt;0.2, 0, IF($B10&gt;'DOEE Payment Calculator'!$I$12+0.2,0,MAX(MIN('DOEE Payment Calculator'!$I$12+0.4-$B10,0.4),0))+(2/100)*FLOOR(MIN(W$1, 100000), 5000)/5000))</f>
        <v>0.44999999999999868</v>
      </c>
      <c r="X10" s="19">
        <f t="shared" ref="X10" si="101">$B10-W10</f>
        <v>1.7300000000000024</v>
      </c>
      <c r="Y10" s="16">
        <f>IF(OR($B10="", Y$1=""), 0, IF($B10-'DOEE Payment Calculator'!$I$12&gt;0.2, 0, IF($B10&gt;'DOEE Payment Calculator'!$I$12+0.2,0,MAX(MIN('DOEE Payment Calculator'!$I$12+0.4-$B10,0.4),0))+(2/100)*FLOOR(MIN(Y$1, 100000), 5000)/5000))</f>
        <v>0.46999999999999864</v>
      </c>
      <c r="Z10" s="19">
        <f t="shared" ref="Z10" si="102">$B10-Y10</f>
        <v>1.7100000000000024</v>
      </c>
      <c r="AA10" s="16">
        <f>IF(OR($B10="", AA$1=""), 0, IF($B10-'DOEE Payment Calculator'!$I$12&gt;0.2, 0, IF($B10&gt;'DOEE Payment Calculator'!$I$12+0.2,0,MAX(MIN('DOEE Payment Calculator'!$I$12+0.4-$B10,0.4),0))+(2/100)*FLOOR(MIN(AA$1, 100000), 5000)/5000))</f>
        <v>0.48999999999999866</v>
      </c>
      <c r="AB10" s="19">
        <f t="shared" ref="AB10" si="103">$B10-AA10</f>
        <v>1.6900000000000024</v>
      </c>
      <c r="AC10" s="16">
        <f>IF(OR($B10="", AC$1=""), 0, IF($B10-'DOEE Payment Calculator'!$I$12&gt;0.2, 0, IF($B10&gt;'DOEE Payment Calculator'!$I$12+0.2,0,MAX(MIN('DOEE Payment Calculator'!$I$12+0.4-$B10,0.4),0))+(2/100)*FLOOR(MIN(AC$1, 100000), 5000)/5000))</f>
        <v>0.50999999999999868</v>
      </c>
      <c r="AD10" s="19">
        <f t="shared" ref="AD10" si="104">$B10-AC10</f>
        <v>1.6700000000000024</v>
      </c>
      <c r="AE10" s="16">
        <f>IF(OR($B10="", AE$1=""), 0, IF($B10-'DOEE Payment Calculator'!$I$12&gt;0.2, 0, IF($B10&gt;'DOEE Payment Calculator'!$I$12+0.2,0,MAX(MIN('DOEE Payment Calculator'!$I$12+0.4-$B10,0.4),0))+(2/100)*FLOOR(MIN(AE$1, 100000), 5000)/5000))</f>
        <v>0.52999999999999869</v>
      </c>
      <c r="AF10" s="19">
        <f t="shared" ref="AF10" si="105">$B10-AE10</f>
        <v>1.6500000000000024</v>
      </c>
      <c r="AG10" s="16">
        <f>IF(OR($B10="", AG$1=""), 0, IF($B10-'DOEE Payment Calculator'!$I$12&gt;0.2, 0, IF($B10&gt;'DOEE Payment Calculator'!$I$12+0.2,0,MAX(MIN('DOEE Payment Calculator'!$I$12+0.4-$B10,0.4),0))+(2/100)*FLOOR(MIN(AG$1, 100000), 5000)/5000))</f>
        <v>0.54999999999999871</v>
      </c>
      <c r="AH10" s="19">
        <f t="shared" ref="AH10" si="106">$B10-AG10</f>
        <v>1.6300000000000023</v>
      </c>
      <c r="AI10" s="16">
        <f>IF(OR($B10="", AI$1=""), 0, IF($B10-'DOEE Payment Calculator'!$I$12&gt;0.2, 0, IF($B10&gt;'DOEE Payment Calculator'!$I$12+0.2,0,MAX(MIN('DOEE Payment Calculator'!$I$12+0.4-$B10,0.4),0))+(2/100)*FLOOR(MIN(AI$1, 100000), 5000)/5000))</f>
        <v>0.56999999999999873</v>
      </c>
      <c r="AJ10" s="19">
        <f t="shared" ref="AJ10" si="107">$B10-AI10</f>
        <v>1.6100000000000023</v>
      </c>
      <c r="AK10" s="16">
        <f>IF(OR($B10="", AK$1=""), 0, IF($B10-'DOEE Payment Calculator'!$I$12&gt;0.2, 0, IF($B10&gt;'DOEE Payment Calculator'!$I$12+0.2,0,MAX(MIN('DOEE Payment Calculator'!$I$12+0.4-$B10,0.4),0))+(2/100)*FLOOR(MIN(AK$1, 100000), 5000)/5000))</f>
        <v>0.58999999999999875</v>
      </c>
      <c r="AL10" s="19">
        <f t="shared" ref="AL10" si="108">$B10-AK10</f>
        <v>1.5900000000000023</v>
      </c>
      <c r="AM10" s="16">
        <f>IF(OR($B10="", AM$1=""), 0, IF($B10-'DOEE Payment Calculator'!$I$12&gt;0.2, 0, IF($B10&gt;'DOEE Payment Calculator'!$I$12+0.2,0,MAX(MIN('DOEE Payment Calculator'!$I$12+0.4-$B10,0.4),0))+(2/100)*FLOOR(MIN(AM$1, 100000), 5000)/5000))</f>
        <v>0.60999999999999865</v>
      </c>
      <c r="AN10" s="19">
        <f t="shared" ref="AN10" si="109">$B10-AM10</f>
        <v>1.5700000000000025</v>
      </c>
      <c r="AO10" s="16">
        <f>IF(OR($B10="", AO$1=""), 0, IF($B10-'DOEE Payment Calculator'!$I$12&gt;0.2, 0, IF($B10&gt;'DOEE Payment Calculator'!$I$12+0.2,0,MAX(MIN('DOEE Payment Calculator'!$I$12+0.4-$B10,0.4),0))+(2/100)*FLOOR(MIN(AO$1, 100000), 5000)/5000))</f>
        <v>0.62999999999999867</v>
      </c>
      <c r="AP10" s="19">
        <f t="shared" ref="AP10" si="110">$B10-AO10</f>
        <v>1.5500000000000025</v>
      </c>
      <c r="AQ10" s="16">
        <f>IF(OR($B10="", AQ$1=""), 0, IF($B10-'DOEE Payment Calculator'!$I$12&gt;0.2, 0, IF($B10&gt;'DOEE Payment Calculator'!$I$12+0.2,0,MAX(MIN('DOEE Payment Calculator'!$I$12+0.4-$B10,0.4),0))+(2/100)*FLOOR(MIN(AQ$1, 100000), 5000)/5000))</f>
        <v>0.64999999999999869</v>
      </c>
      <c r="AR10" s="19">
        <f t="shared" ref="AR10" si="111">$B10-AQ10</f>
        <v>1.5300000000000025</v>
      </c>
    </row>
    <row r="11" spans="2:44" ht="16.5" x14ac:dyDescent="0.3">
      <c r="B11" s="16">
        <f t="shared" si="27"/>
        <v>2.1700000000000013</v>
      </c>
      <c r="C11" s="16">
        <f>IF(OR($B11="", C$1=""), 0, IF($B11-'DOEE Payment Calculator'!$I$12&gt;0.2, 0, IF($B11&gt;'DOEE Payment Calculator'!$I$12+0.2,0,MAX(MIN('DOEE Payment Calculator'!$I$12+0.4-$B11,0.4),0))+(2/100)*FLOOR(MIN(C$1, 100000), 5000)/5000))</f>
        <v>0.25999999999999845</v>
      </c>
      <c r="D11" s="19">
        <f t="shared" ref="D11" si="112">$B11-C11</f>
        <v>1.9100000000000028</v>
      </c>
      <c r="E11" s="16">
        <f>IF(OR($B11="", E$1=""), 0, IF($B11-'DOEE Payment Calculator'!$I$12&gt;0.2, 0, IF($B11&gt;'DOEE Payment Calculator'!$I$12+0.2,0,MAX(MIN('DOEE Payment Calculator'!$I$12+0.4-$B11,0.4),0))+(2/100)*FLOOR(MIN(E$1, 100000), 5000)/5000))</f>
        <v>0.27999999999999847</v>
      </c>
      <c r="F11" s="19">
        <f t="shared" ref="F11" si="113">$B11-E11</f>
        <v>1.8900000000000028</v>
      </c>
      <c r="G11" s="16">
        <f>IF(OR($B11="", G$1=""), 0, IF($B11-'DOEE Payment Calculator'!$I$12&gt;0.2, 0, IF($B11&gt;'DOEE Payment Calculator'!$I$12+0.2,0,MAX(MIN('DOEE Payment Calculator'!$I$12+0.4-$B11,0.4),0))+(2/100)*FLOOR(MIN(G$1, 100000), 5000)/5000))</f>
        <v>0.29999999999999843</v>
      </c>
      <c r="H11" s="19">
        <f t="shared" ref="H11" si="114">$B11-G11</f>
        <v>1.8700000000000028</v>
      </c>
      <c r="I11" s="16">
        <f>IF(OR($B11="", I$1=""), 0, IF($B11-'DOEE Payment Calculator'!$I$12&gt;0.2, 0, IF($B11&gt;'DOEE Payment Calculator'!$I$12+0.2,0,MAX(MIN('DOEE Payment Calculator'!$I$12+0.4-$B11,0.4),0))+(2/100)*FLOOR(MIN(I$1, 100000), 5000)/5000))</f>
        <v>0.31999999999999845</v>
      </c>
      <c r="J11" s="19">
        <f t="shared" ref="J11" si="115">$B11-I11</f>
        <v>1.8500000000000028</v>
      </c>
      <c r="K11" s="16">
        <f>IF(OR($B11="", K$1=""), 0, IF($B11-'DOEE Payment Calculator'!$I$12&gt;0.2, 0, IF($B11&gt;'DOEE Payment Calculator'!$I$12+0.2,0,MAX(MIN('DOEE Payment Calculator'!$I$12+0.4-$B11,0.4),0))+(2/100)*FLOOR(MIN(K$1, 100000), 5000)/5000))</f>
        <v>0.33999999999999847</v>
      </c>
      <c r="L11" s="19">
        <f t="shared" ref="L11" si="116">$B11-K11</f>
        <v>1.8300000000000027</v>
      </c>
      <c r="M11" s="16">
        <f>IF(OR($B11="", M$1=""), 0, IF($B11-'DOEE Payment Calculator'!$I$12&gt;0.2, 0, IF($B11&gt;'DOEE Payment Calculator'!$I$12+0.2,0,MAX(MIN('DOEE Payment Calculator'!$I$12+0.4-$B11,0.4),0))+(2/100)*FLOOR(MIN(M$1, 100000), 5000)/5000))</f>
        <v>0.35999999999999843</v>
      </c>
      <c r="N11" s="19">
        <f t="shared" ref="N11" si="117">$B11-M11</f>
        <v>1.8100000000000027</v>
      </c>
      <c r="O11" s="16">
        <f>IF(OR($B11="", O$1=""), 0, IF($B11-'DOEE Payment Calculator'!$I$12&gt;0.2, 0, IF($B11&gt;'DOEE Payment Calculator'!$I$12+0.2,0,MAX(MIN('DOEE Payment Calculator'!$I$12+0.4-$B11,0.4),0))+(2/100)*FLOOR(MIN(O$1, 100000), 5000)/5000))</f>
        <v>0.37999999999999845</v>
      </c>
      <c r="P11" s="19">
        <f t="shared" ref="P11" si="118">$B11-O11</f>
        <v>1.7900000000000027</v>
      </c>
      <c r="Q11" s="16">
        <f>IF(OR($B11="", Q$1=""), 0, IF($B11-'DOEE Payment Calculator'!$I$12&gt;0.2, 0, IF($B11&gt;'DOEE Payment Calculator'!$I$12+0.2,0,MAX(MIN('DOEE Payment Calculator'!$I$12+0.4-$B11,0.4),0))+(2/100)*FLOOR(MIN(Q$1, 100000), 5000)/5000))</f>
        <v>0.39999999999999847</v>
      </c>
      <c r="R11" s="19">
        <f t="shared" ref="R11" si="119">$B11-Q11</f>
        <v>1.7700000000000027</v>
      </c>
      <c r="S11" s="16">
        <f>IF(OR($B11="", S$1=""), 0, IF($B11-'DOEE Payment Calculator'!$I$12&gt;0.2, 0, IF($B11&gt;'DOEE Payment Calculator'!$I$12+0.2,0,MAX(MIN('DOEE Payment Calculator'!$I$12+0.4-$B11,0.4),0))+(2/100)*FLOOR(MIN(S$1, 100000), 5000)/5000))</f>
        <v>0.41999999999999849</v>
      </c>
      <c r="T11" s="19">
        <f t="shared" ref="T11" si="120">$B11-S11</f>
        <v>1.7500000000000027</v>
      </c>
      <c r="U11" s="16">
        <f>IF(OR($B11="", U$1=""), 0, IF($B11-'DOEE Payment Calculator'!$I$12&gt;0.2, 0, IF($B11&gt;'DOEE Payment Calculator'!$I$12+0.2,0,MAX(MIN('DOEE Payment Calculator'!$I$12+0.4-$B11,0.4),0))+(2/100)*FLOOR(MIN(U$1, 100000), 5000)/5000))</f>
        <v>0.43999999999999845</v>
      </c>
      <c r="V11" s="19">
        <f t="shared" ref="V11" si="121">$B11-U11</f>
        <v>1.7300000000000029</v>
      </c>
      <c r="W11" s="16">
        <f>IF(OR($B11="", W$1=""), 0, IF($B11-'DOEE Payment Calculator'!$I$12&gt;0.2, 0, IF($B11&gt;'DOEE Payment Calculator'!$I$12+0.2,0,MAX(MIN('DOEE Payment Calculator'!$I$12+0.4-$B11,0.4),0))+(2/100)*FLOOR(MIN(W$1, 100000), 5000)/5000))</f>
        <v>0.45999999999999847</v>
      </c>
      <c r="X11" s="19">
        <f t="shared" ref="X11" si="122">$B11-W11</f>
        <v>1.7100000000000029</v>
      </c>
      <c r="Y11" s="16">
        <f>IF(OR($B11="", Y$1=""), 0, IF($B11-'DOEE Payment Calculator'!$I$12&gt;0.2, 0, IF($B11&gt;'DOEE Payment Calculator'!$I$12+0.2,0,MAX(MIN('DOEE Payment Calculator'!$I$12+0.4-$B11,0.4),0))+(2/100)*FLOOR(MIN(Y$1, 100000), 5000)/5000))</f>
        <v>0.47999999999999843</v>
      </c>
      <c r="Z11" s="19">
        <f t="shared" ref="Z11" si="123">$B11-Y11</f>
        <v>1.6900000000000028</v>
      </c>
      <c r="AA11" s="16">
        <f>IF(OR($B11="", AA$1=""), 0, IF($B11-'DOEE Payment Calculator'!$I$12&gt;0.2, 0, IF($B11&gt;'DOEE Payment Calculator'!$I$12+0.2,0,MAX(MIN('DOEE Payment Calculator'!$I$12+0.4-$B11,0.4),0))+(2/100)*FLOOR(MIN(AA$1, 100000), 5000)/5000))</f>
        <v>0.49999999999999845</v>
      </c>
      <c r="AB11" s="19">
        <f t="shared" ref="AB11" si="124">$B11-AA11</f>
        <v>1.6700000000000028</v>
      </c>
      <c r="AC11" s="16">
        <f>IF(OR($B11="", AC$1=""), 0, IF($B11-'DOEE Payment Calculator'!$I$12&gt;0.2, 0, IF($B11&gt;'DOEE Payment Calculator'!$I$12+0.2,0,MAX(MIN('DOEE Payment Calculator'!$I$12+0.4-$B11,0.4),0))+(2/100)*FLOOR(MIN(AC$1, 100000), 5000)/5000))</f>
        <v>0.51999999999999846</v>
      </c>
      <c r="AD11" s="19">
        <f t="shared" ref="AD11" si="125">$B11-AC11</f>
        <v>1.6500000000000028</v>
      </c>
      <c r="AE11" s="16">
        <f>IF(OR($B11="", AE$1=""), 0, IF($B11-'DOEE Payment Calculator'!$I$12&gt;0.2, 0, IF($B11&gt;'DOEE Payment Calculator'!$I$12+0.2,0,MAX(MIN('DOEE Payment Calculator'!$I$12+0.4-$B11,0.4),0))+(2/100)*FLOOR(MIN(AE$1, 100000), 5000)/5000))</f>
        <v>0.53999999999999848</v>
      </c>
      <c r="AF11" s="19">
        <f t="shared" ref="AF11" si="126">$B11-AE11</f>
        <v>1.6300000000000028</v>
      </c>
      <c r="AG11" s="16">
        <f>IF(OR($B11="", AG$1=""), 0, IF($B11-'DOEE Payment Calculator'!$I$12&gt;0.2, 0, IF($B11&gt;'DOEE Payment Calculator'!$I$12+0.2,0,MAX(MIN('DOEE Payment Calculator'!$I$12+0.4-$B11,0.4),0))+(2/100)*FLOOR(MIN(AG$1, 100000), 5000)/5000))</f>
        <v>0.5599999999999985</v>
      </c>
      <c r="AH11" s="19">
        <f t="shared" ref="AH11" si="127">$B11-AG11</f>
        <v>1.6100000000000028</v>
      </c>
      <c r="AI11" s="16">
        <f>IF(OR($B11="", AI$1=""), 0, IF($B11-'DOEE Payment Calculator'!$I$12&gt;0.2, 0, IF($B11&gt;'DOEE Payment Calculator'!$I$12+0.2,0,MAX(MIN('DOEE Payment Calculator'!$I$12+0.4-$B11,0.4),0))+(2/100)*FLOOR(MIN(AI$1, 100000), 5000)/5000))</f>
        <v>0.57999999999999852</v>
      </c>
      <c r="AJ11" s="19">
        <f t="shared" ref="AJ11" si="128">$B11-AI11</f>
        <v>1.5900000000000027</v>
      </c>
      <c r="AK11" s="16">
        <f>IF(OR($B11="", AK$1=""), 0, IF($B11-'DOEE Payment Calculator'!$I$12&gt;0.2, 0, IF($B11&gt;'DOEE Payment Calculator'!$I$12+0.2,0,MAX(MIN('DOEE Payment Calculator'!$I$12+0.4-$B11,0.4),0))+(2/100)*FLOOR(MIN(AK$1, 100000), 5000)/5000))</f>
        <v>0.59999999999999853</v>
      </c>
      <c r="AL11" s="19">
        <f t="shared" ref="AL11" si="129">$B11-AK11</f>
        <v>1.5700000000000027</v>
      </c>
      <c r="AM11" s="16">
        <f>IF(OR($B11="", AM$1=""), 0, IF($B11-'DOEE Payment Calculator'!$I$12&gt;0.2, 0, IF($B11&gt;'DOEE Payment Calculator'!$I$12+0.2,0,MAX(MIN('DOEE Payment Calculator'!$I$12+0.4-$B11,0.4),0))+(2/100)*FLOOR(MIN(AM$1, 100000), 5000)/5000))</f>
        <v>0.61999999999999844</v>
      </c>
      <c r="AN11" s="19">
        <f t="shared" ref="AN11" si="130">$B11-AM11</f>
        <v>1.5500000000000029</v>
      </c>
      <c r="AO11" s="16">
        <f>IF(OR($B11="", AO$1=""), 0, IF($B11-'DOEE Payment Calculator'!$I$12&gt;0.2, 0, IF($B11&gt;'DOEE Payment Calculator'!$I$12+0.2,0,MAX(MIN('DOEE Payment Calculator'!$I$12+0.4-$B11,0.4),0))+(2/100)*FLOOR(MIN(AO$1, 100000), 5000)/5000))</f>
        <v>0.63999999999999846</v>
      </c>
      <c r="AP11" s="19">
        <f t="shared" ref="AP11" si="131">$B11-AO11</f>
        <v>1.5300000000000029</v>
      </c>
      <c r="AQ11" s="16">
        <f>IF(OR($B11="", AQ$1=""), 0, IF($B11-'DOEE Payment Calculator'!$I$12&gt;0.2, 0, IF($B11&gt;'DOEE Payment Calculator'!$I$12+0.2,0,MAX(MIN('DOEE Payment Calculator'!$I$12+0.4-$B11,0.4),0))+(2/100)*FLOOR(MIN(AQ$1, 100000), 5000)/5000))</f>
        <v>0.65999999999999848</v>
      </c>
      <c r="AR11" s="19">
        <f t="shared" ref="AR11" si="132">$B11-AQ11</f>
        <v>1.5100000000000029</v>
      </c>
    </row>
    <row r="12" spans="2:44" ht="16.5" x14ac:dyDescent="0.3">
      <c r="B12" s="16">
        <f t="shared" si="27"/>
        <v>2.1600000000000015</v>
      </c>
      <c r="C12" s="16">
        <f>IF(OR($B12="", C$1=""), 0, IF($B12-'DOEE Payment Calculator'!$I$12&gt;0.2, 0, IF($B12&gt;'DOEE Payment Calculator'!$I$12+0.2,0,MAX(MIN('DOEE Payment Calculator'!$I$12+0.4-$B12,0.4),0))+(2/100)*FLOOR(MIN(C$1, 100000), 5000)/5000))</f>
        <v>0.26999999999999824</v>
      </c>
      <c r="D12" s="19">
        <f t="shared" ref="D12" si="133">$B12-C12</f>
        <v>1.8900000000000032</v>
      </c>
      <c r="E12" s="16">
        <f>IF(OR($B12="", E$1=""), 0, IF($B12-'DOEE Payment Calculator'!$I$12&gt;0.2, 0, IF($B12&gt;'DOEE Payment Calculator'!$I$12+0.2,0,MAX(MIN('DOEE Payment Calculator'!$I$12+0.4-$B12,0.4),0))+(2/100)*FLOOR(MIN(E$1, 100000), 5000)/5000))</f>
        <v>0.28999999999999826</v>
      </c>
      <c r="F12" s="19">
        <f t="shared" ref="F12" si="134">$B12-E12</f>
        <v>1.8700000000000032</v>
      </c>
      <c r="G12" s="16">
        <f>IF(OR($B12="", G$1=""), 0, IF($B12-'DOEE Payment Calculator'!$I$12&gt;0.2, 0, IF($B12&gt;'DOEE Payment Calculator'!$I$12+0.2,0,MAX(MIN('DOEE Payment Calculator'!$I$12+0.4-$B12,0.4),0))+(2/100)*FLOOR(MIN(G$1, 100000), 5000)/5000))</f>
        <v>0.30999999999999822</v>
      </c>
      <c r="H12" s="19">
        <f t="shared" ref="H12" si="135">$B12-G12</f>
        <v>1.8500000000000032</v>
      </c>
      <c r="I12" s="16">
        <f>IF(OR($B12="", I$1=""), 0, IF($B12-'DOEE Payment Calculator'!$I$12&gt;0.2, 0, IF($B12&gt;'DOEE Payment Calculator'!$I$12+0.2,0,MAX(MIN('DOEE Payment Calculator'!$I$12+0.4-$B12,0.4),0))+(2/100)*FLOOR(MIN(I$1, 100000), 5000)/5000))</f>
        <v>0.32999999999999824</v>
      </c>
      <c r="J12" s="19">
        <f t="shared" ref="J12" si="136">$B12-I12</f>
        <v>1.8300000000000032</v>
      </c>
      <c r="K12" s="16">
        <f>IF(OR($B12="", K$1=""), 0, IF($B12-'DOEE Payment Calculator'!$I$12&gt;0.2, 0, IF($B12&gt;'DOEE Payment Calculator'!$I$12+0.2,0,MAX(MIN('DOEE Payment Calculator'!$I$12+0.4-$B12,0.4),0))+(2/100)*FLOOR(MIN(K$1, 100000), 5000)/5000))</f>
        <v>0.34999999999999826</v>
      </c>
      <c r="L12" s="19">
        <f t="shared" ref="L12" si="137">$B12-K12</f>
        <v>1.8100000000000032</v>
      </c>
      <c r="M12" s="16">
        <f>IF(OR($B12="", M$1=""), 0, IF($B12-'DOEE Payment Calculator'!$I$12&gt;0.2, 0, IF($B12&gt;'DOEE Payment Calculator'!$I$12+0.2,0,MAX(MIN('DOEE Payment Calculator'!$I$12+0.4-$B12,0.4),0))+(2/100)*FLOOR(MIN(M$1, 100000), 5000)/5000))</f>
        <v>0.36999999999999822</v>
      </c>
      <c r="N12" s="19">
        <f t="shared" ref="N12" si="138">$B12-M12</f>
        <v>1.7900000000000031</v>
      </c>
      <c r="O12" s="16">
        <f>IF(OR($B12="", O$1=""), 0, IF($B12-'DOEE Payment Calculator'!$I$12&gt;0.2, 0, IF($B12&gt;'DOEE Payment Calculator'!$I$12+0.2,0,MAX(MIN('DOEE Payment Calculator'!$I$12+0.4-$B12,0.4),0))+(2/100)*FLOOR(MIN(O$1, 100000), 5000)/5000))</f>
        <v>0.38999999999999824</v>
      </c>
      <c r="P12" s="19">
        <f t="shared" ref="P12" si="139">$B12-O12</f>
        <v>1.7700000000000031</v>
      </c>
      <c r="Q12" s="16">
        <f>IF(OR($B12="", Q$1=""), 0, IF($B12-'DOEE Payment Calculator'!$I$12&gt;0.2, 0, IF($B12&gt;'DOEE Payment Calculator'!$I$12+0.2,0,MAX(MIN('DOEE Payment Calculator'!$I$12+0.4-$B12,0.4),0))+(2/100)*FLOOR(MIN(Q$1, 100000), 5000)/5000))</f>
        <v>0.40999999999999825</v>
      </c>
      <c r="R12" s="19">
        <f t="shared" ref="R12" si="140">$B12-Q12</f>
        <v>1.7500000000000031</v>
      </c>
      <c r="S12" s="16">
        <f>IF(OR($B12="", S$1=""), 0, IF($B12-'DOEE Payment Calculator'!$I$12&gt;0.2, 0, IF($B12&gt;'DOEE Payment Calculator'!$I$12+0.2,0,MAX(MIN('DOEE Payment Calculator'!$I$12+0.4-$B12,0.4),0))+(2/100)*FLOOR(MIN(S$1, 100000), 5000)/5000))</f>
        <v>0.42999999999999827</v>
      </c>
      <c r="T12" s="19">
        <f t="shared" ref="T12" si="141">$B12-S12</f>
        <v>1.7300000000000031</v>
      </c>
      <c r="U12" s="16">
        <f>IF(OR($B12="", U$1=""), 0, IF($B12-'DOEE Payment Calculator'!$I$12&gt;0.2, 0, IF($B12&gt;'DOEE Payment Calculator'!$I$12+0.2,0,MAX(MIN('DOEE Payment Calculator'!$I$12+0.4-$B12,0.4),0))+(2/100)*FLOOR(MIN(U$1, 100000), 5000)/5000))</f>
        <v>0.44999999999999823</v>
      </c>
      <c r="V12" s="19">
        <f t="shared" ref="V12" si="142">$B12-U12</f>
        <v>1.7100000000000033</v>
      </c>
      <c r="W12" s="16">
        <f>IF(OR($B12="", W$1=""), 0, IF($B12-'DOEE Payment Calculator'!$I$12&gt;0.2, 0, IF($B12&gt;'DOEE Payment Calculator'!$I$12+0.2,0,MAX(MIN('DOEE Payment Calculator'!$I$12+0.4-$B12,0.4),0))+(2/100)*FLOOR(MIN(W$1, 100000), 5000)/5000))</f>
        <v>0.46999999999999825</v>
      </c>
      <c r="X12" s="19">
        <f t="shared" ref="X12" si="143">$B12-W12</f>
        <v>1.6900000000000033</v>
      </c>
      <c r="Y12" s="16">
        <f>IF(OR($B12="", Y$1=""), 0, IF($B12-'DOEE Payment Calculator'!$I$12&gt;0.2, 0, IF($B12&gt;'DOEE Payment Calculator'!$I$12+0.2,0,MAX(MIN('DOEE Payment Calculator'!$I$12+0.4-$B12,0.4),0))+(2/100)*FLOOR(MIN(Y$1, 100000), 5000)/5000))</f>
        <v>0.48999999999999821</v>
      </c>
      <c r="Z12" s="19">
        <f t="shared" ref="Z12" si="144">$B12-Y12</f>
        <v>1.6700000000000033</v>
      </c>
      <c r="AA12" s="16">
        <f>IF(OR($B12="", AA$1=""), 0, IF($B12-'DOEE Payment Calculator'!$I$12&gt;0.2, 0, IF($B12&gt;'DOEE Payment Calculator'!$I$12+0.2,0,MAX(MIN('DOEE Payment Calculator'!$I$12+0.4-$B12,0.4),0))+(2/100)*FLOOR(MIN(AA$1, 100000), 5000)/5000))</f>
        <v>0.50999999999999823</v>
      </c>
      <c r="AB12" s="19">
        <f t="shared" ref="AB12" si="145">$B12-AA12</f>
        <v>1.6500000000000032</v>
      </c>
      <c r="AC12" s="16">
        <f>IF(OR($B12="", AC$1=""), 0, IF($B12-'DOEE Payment Calculator'!$I$12&gt;0.2, 0, IF($B12&gt;'DOEE Payment Calculator'!$I$12+0.2,0,MAX(MIN('DOEE Payment Calculator'!$I$12+0.4-$B12,0.4),0))+(2/100)*FLOOR(MIN(AC$1, 100000), 5000)/5000))</f>
        <v>0.52999999999999825</v>
      </c>
      <c r="AD12" s="19">
        <f t="shared" ref="AD12" si="146">$B12-AC12</f>
        <v>1.6300000000000032</v>
      </c>
      <c r="AE12" s="16">
        <f>IF(OR($B12="", AE$1=""), 0, IF($B12-'DOEE Payment Calculator'!$I$12&gt;0.2, 0, IF($B12&gt;'DOEE Payment Calculator'!$I$12+0.2,0,MAX(MIN('DOEE Payment Calculator'!$I$12+0.4-$B12,0.4),0))+(2/100)*FLOOR(MIN(AE$1, 100000), 5000)/5000))</f>
        <v>0.54999999999999827</v>
      </c>
      <c r="AF12" s="19">
        <f t="shared" ref="AF12" si="147">$B12-AE12</f>
        <v>1.6100000000000032</v>
      </c>
      <c r="AG12" s="16">
        <f>IF(OR($B12="", AG$1=""), 0, IF($B12-'DOEE Payment Calculator'!$I$12&gt;0.2, 0, IF($B12&gt;'DOEE Payment Calculator'!$I$12+0.2,0,MAX(MIN('DOEE Payment Calculator'!$I$12+0.4-$B12,0.4),0))+(2/100)*FLOOR(MIN(AG$1, 100000), 5000)/5000))</f>
        <v>0.56999999999999829</v>
      </c>
      <c r="AH12" s="19">
        <f t="shared" ref="AH12" si="148">$B12-AG12</f>
        <v>1.5900000000000032</v>
      </c>
      <c r="AI12" s="16">
        <f>IF(OR($B12="", AI$1=""), 0, IF($B12-'DOEE Payment Calculator'!$I$12&gt;0.2, 0, IF($B12&gt;'DOEE Payment Calculator'!$I$12+0.2,0,MAX(MIN('DOEE Payment Calculator'!$I$12+0.4-$B12,0.4),0))+(2/100)*FLOOR(MIN(AI$1, 100000), 5000)/5000))</f>
        <v>0.5899999999999983</v>
      </c>
      <c r="AJ12" s="19">
        <f t="shared" ref="AJ12" si="149">$B12-AI12</f>
        <v>1.5700000000000032</v>
      </c>
      <c r="AK12" s="16">
        <f>IF(OR($B12="", AK$1=""), 0, IF($B12-'DOEE Payment Calculator'!$I$12&gt;0.2, 0, IF($B12&gt;'DOEE Payment Calculator'!$I$12+0.2,0,MAX(MIN('DOEE Payment Calculator'!$I$12+0.4-$B12,0.4),0))+(2/100)*FLOOR(MIN(AK$1, 100000), 5000)/5000))</f>
        <v>0.60999999999999832</v>
      </c>
      <c r="AL12" s="19">
        <f t="shared" ref="AL12" si="150">$B12-AK12</f>
        <v>1.5500000000000032</v>
      </c>
      <c r="AM12" s="16">
        <f>IF(OR($B12="", AM$1=""), 0, IF($B12-'DOEE Payment Calculator'!$I$12&gt;0.2, 0, IF($B12&gt;'DOEE Payment Calculator'!$I$12+0.2,0,MAX(MIN('DOEE Payment Calculator'!$I$12+0.4-$B12,0.4),0))+(2/100)*FLOOR(MIN(AM$1, 100000), 5000)/5000))</f>
        <v>0.62999999999999823</v>
      </c>
      <c r="AN12" s="19">
        <f t="shared" ref="AN12" si="151">$B12-AM12</f>
        <v>1.5300000000000034</v>
      </c>
      <c r="AO12" s="16">
        <f>IF(OR($B12="", AO$1=""), 0, IF($B12-'DOEE Payment Calculator'!$I$12&gt;0.2, 0, IF($B12&gt;'DOEE Payment Calculator'!$I$12+0.2,0,MAX(MIN('DOEE Payment Calculator'!$I$12+0.4-$B12,0.4),0))+(2/100)*FLOOR(MIN(AO$1, 100000), 5000)/5000))</f>
        <v>0.64999999999999825</v>
      </c>
      <c r="AP12" s="19">
        <f t="shared" ref="AP12" si="152">$B12-AO12</f>
        <v>1.5100000000000033</v>
      </c>
      <c r="AQ12" s="16">
        <f>IF(OR($B12="", AQ$1=""), 0, IF($B12-'DOEE Payment Calculator'!$I$12&gt;0.2, 0, IF($B12&gt;'DOEE Payment Calculator'!$I$12+0.2,0,MAX(MIN('DOEE Payment Calculator'!$I$12+0.4-$B12,0.4),0))+(2/100)*FLOOR(MIN(AQ$1, 100000), 5000)/5000))</f>
        <v>0.66999999999999826</v>
      </c>
      <c r="AR12" s="19">
        <f t="shared" ref="AR12" si="153">$B12-AQ12</f>
        <v>1.4900000000000033</v>
      </c>
    </row>
    <row r="13" spans="2:44" ht="16.5" x14ac:dyDescent="0.3">
      <c r="B13" s="16">
        <f t="shared" si="27"/>
        <v>2.1500000000000017</v>
      </c>
      <c r="C13" s="16">
        <f>IF(OR($B13="", C$1=""), 0, IF($B13-'DOEE Payment Calculator'!$I$12&gt;0.2, 0, IF($B13&gt;'DOEE Payment Calculator'!$I$12+0.2,0,MAX(MIN('DOEE Payment Calculator'!$I$12+0.4-$B13,0.4),0))+(2/100)*FLOOR(MIN(C$1, 100000), 5000)/5000))</f>
        <v>0.27999999999999803</v>
      </c>
      <c r="D13" s="19">
        <f t="shared" ref="D13" si="154">$B13-C13</f>
        <v>1.8700000000000037</v>
      </c>
      <c r="E13" s="16">
        <f>IF(OR($B13="", E$1=""), 0, IF($B13-'DOEE Payment Calculator'!$I$12&gt;0.2, 0, IF($B13&gt;'DOEE Payment Calculator'!$I$12+0.2,0,MAX(MIN('DOEE Payment Calculator'!$I$12+0.4-$B13,0.4),0))+(2/100)*FLOOR(MIN(E$1, 100000), 5000)/5000))</f>
        <v>0.29999999999999805</v>
      </c>
      <c r="F13" s="19">
        <f t="shared" ref="F13" si="155">$B13-E13</f>
        <v>1.8500000000000036</v>
      </c>
      <c r="G13" s="16">
        <f>IF(OR($B13="", G$1=""), 0, IF($B13-'DOEE Payment Calculator'!$I$12&gt;0.2, 0, IF($B13&gt;'DOEE Payment Calculator'!$I$12+0.2,0,MAX(MIN('DOEE Payment Calculator'!$I$12+0.4-$B13,0.4),0))+(2/100)*FLOOR(MIN(G$1, 100000), 5000)/5000))</f>
        <v>0.31999999999999801</v>
      </c>
      <c r="H13" s="19">
        <f t="shared" ref="H13" si="156">$B13-G13</f>
        <v>1.8300000000000036</v>
      </c>
      <c r="I13" s="16">
        <f>IF(OR($B13="", I$1=""), 0, IF($B13-'DOEE Payment Calculator'!$I$12&gt;0.2, 0, IF($B13&gt;'DOEE Payment Calculator'!$I$12+0.2,0,MAX(MIN('DOEE Payment Calculator'!$I$12+0.4-$B13,0.4),0))+(2/100)*FLOOR(MIN(I$1, 100000), 5000)/5000))</f>
        <v>0.33999999999999803</v>
      </c>
      <c r="J13" s="19">
        <f t="shared" ref="J13" si="157">$B13-I13</f>
        <v>1.8100000000000036</v>
      </c>
      <c r="K13" s="16">
        <f>IF(OR($B13="", K$1=""), 0, IF($B13-'DOEE Payment Calculator'!$I$12&gt;0.2, 0, IF($B13&gt;'DOEE Payment Calculator'!$I$12+0.2,0,MAX(MIN('DOEE Payment Calculator'!$I$12+0.4-$B13,0.4),0))+(2/100)*FLOOR(MIN(K$1, 100000), 5000)/5000))</f>
        <v>0.35999999999999804</v>
      </c>
      <c r="L13" s="19">
        <f t="shared" ref="L13" si="158">$B13-K13</f>
        <v>1.7900000000000036</v>
      </c>
      <c r="M13" s="16">
        <f>IF(OR($B13="", M$1=""), 0, IF($B13-'DOEE Payment Calculator'!$I$12&gt;0.2, 0, IF($B13&gt;'DOEE Payment Calculator'!$I$12+0.2,0,MAX(MIN('DOEE Payment Calculator'!$I$12+0.4-$B13,0.4),0))+(2/100)*FLOOR(MIN(M$1, 100000), 5000)/5000))</f>
        <v>0.37999999999999801</v>
      </c>
      <c r="N13" s="19">
        <f t="shared" ref="N13" si="159">$B13-M13</f>
        <v>1.7700000000000036</v>
      </c>
      <c r="O13" s="16">
        <f>IF(OR($B13="", O$1=""), 0, IF($B13-'DOEE Payment Calculator'!$I$12&gt;0.2, 0, IF($B13&gt;'DOEE Payment Calculator'!$I$12+0.2,0,MAX(MIN('DOEE Payment Calculator'!$I$12+0.4-$B13,0.4),0))+(2/100)*FLOOR(MIN(O$1, 100000), 5000)/5000))</f>
        <v>0.39999999999999802</v>
      </c>
      <c r="P13" s="19">
        <f t="shared" ref="P13" si="160">$B13-O13</f>
        <v>1.7500000000000036</v>
      </c>
      <c r="Q13" s="16">
        <f>IF(OR($B13="", Q$1=""), 0, IF($B13-'DOEE Payment Calculator'!$I$12&gt;0.2, 0, IF($B13&gt;'DOEE Payment Calculator'!$I$12+0.2,0,MAX(MIN('DOEE Payment Calculator'!$I$12+0.4-$B13,0.4),0))+(2/100)*FLOOR(MIN(Q$1, 100000), 5000)/5000))</f>
        <v>0.41999999999999804</v>
      </c>
      <c r="R13" s="19">
        <f t="shared" ref="R13" si="161">$B13-Q13</f>
        <v>1.7300000000000035</v>
      </c>
      <c r="S13" s="16">
        <f>IF(OR($B13="", S$1=""), 0, IF($B13-'DOEE Payment Calculator'!$I$12&gt;0.2, 0, IF($B13&gt;'DOEE Payment Calculator'!$I$12+0.2,0,MAX(MIN('DOEE Payment Calculator'!$I$12+0.4-$B13,0.4),0))+(2/100)*FLOOR(MIN(S$1, 100000), 5000)/5000))</f>
        <v>0.43999999999999806</v>
      </c>
      <c r="T13" s="19">
        <f t="shared" ref="T13" si="162">$B13-S13</f>
        <v>1.7100000000000035</v>
      </c>
      <c r="U13" s="16">
        <f>IF(OR($B13="", U$1=""), 0, IF($B13-'DOEE Payment Calculator'!$I$12&gt;0.2, 0, IF($B13&gt;'DOEE Payment Calculator'!$I$12+0.2,0,MAX(MIN('DOEE Payment Calculator'!$I$12+0.4-$B13,0.4),0))+(2/100)*FLOOR(MIN(U$1, 100000), 5000)/5000))</f>
        <v>0.45999999999999802</v>
      </c>
      <c r="V13" s="19">
        <f t="shared" ref="V13" si="163">$B13-U13</f>
        <v>1.6900000000000037</v>
      </c>
      <c r="W13" s="16">
        <f>IF(OR($B13="", W$1=""), 0, IF($B13-'DOEE Payment Calculator'!$I$12&gt;0.2, 0, IF($B13&gt;'DOEE Payment Calculator'!$I$12+0.2,0,MAX(MIN('DOEE Payment Calculator'!$I$12+0.4-$B13,0.4),0))+(2/100)*FLOOR(MIN(W$1, 100000), 5000)/5000))</f>
        <v>0.47999999999999804</v>
      </c>
      <c r="X13" s="19">
        <f t="shared" ref="X13" si="164">$B13-W13</f>
        <v>1.6700000000000037</v>
      </c>
      <c r="Y13" s="16">
        <f>IF(OR($B13="", Y$1=""), 0, IF($B13-'DOEE Payment Calculator'!$I$12&gt;0.2, 0, IF($B13&gt;'DOEE Payment Calculator'!$I$12+0.2,0,MAX(MIN('DOEE Payment Calculator'!$I$12+0.4-$B13,0.4),0))+(2/100)*FLOOR(MIN(Y$1, 100000), 5000)/5000))</f>
        <v>0.499999999999998</v>
      </c>
      <c r="Z13" s="19">
        <f t="shared" ref="Z13" si="165">$B13-Y13</f>
        <v>1.6500000000000037</v>
      </c>
      <c r="AA13" s="16">
        <f>IF(OR($B13="", AA$1=""), 0, IF($B13-'DOEE Payment Calculator'!$I$12&gt;0.2, 0, IF($B13&gt;'DOEE Payment Calculator'!$I$12+0.2,0,MAX(MIN('DOEE Payment Calculator'!$I$12+0.4-$B13,0.4),0))+(2/100)*FLOOR(MIN(AA$1, 100000), 5000)/5000))</f>
        <v>0.51999999999999802</v>
      </c>
      <c r="AB13" s="19">
        <f t="shared" ref="AB13" si="166">$B13-AA13</f>
        <v>1.6300000000000037</v>
      </c>
      <c r="AC13" s="16">
        <f>IF(OR($B13="", AC$1=""), 0, IF($B13-'DOEE Payment Calculator'!$I$12&gt;0.2, 0, IF($B13&gt;'DOEE Payment Calculator'!$I$12+0.2,0,MAX(MIN('DOEE Payment Calculator'!$I$12+0.4-$B13,0.4),0))+(2/100)*FLOOR(MIN(AC$1, 100000), 5000)/5000))</f>
        <v>0.53999999999999804</v>
      </c>
      <c r="AD13" s="19">
        <f t="shared" ref="AD13" si="167">$B13-AC13</f>
        <v>1.6100000000000037</v>
      </c>
      <c r="AE13" s="16">
        <f>IF(OR($B13="", AE$1=""), 0, IF($B13-'DOEE Payment Calculator'!$I$12&gt;0.2, 0, IF($B13&gt;'DOEE Payment Calculator'!$I$12+0.2,0,MAX(MIN('DOEE Payment Calculator'!$I$12+0.4-$B13,0.4),0))+(2/100)*FLOOR(MIN(AE$1, 100000), 5000)/5000))</f>
        <v>0.55999999999999805</v>
      </c>
      <c r="AF13" s="19">
        <f t="shared" ref="AF13" si="168">$B13-AE13</f>
        <v>1.5900000000000036</v>
      </c>
      <c r="AG13" s="16">
        <f>IF(OR($B13="", AG$1=""), 0, IF($B13-'DOEE Payment Calculator'!$I$12&gt;0.2, 0, IF($B13&gt;'DOEE Payment Calculator'!$I$12+0.2,0,MAX(MIN('DOEE Payment Calculator'!$I$12+0.4-$B13,0.4),0))+(2/100)*FLOOR(MIN(AG$1, 100000), 5000)/5000))</f>
        <v>0.57999999999999807</v>
      </c>
      <c r="AH13" s="19">
        <f t="shared" ref="AH13" si="169">$B13-AG13</f>
        <v>1.5700000000000036</v>
      </c>
      <c r="AI13" s="16">
        <f>IF(OR($B13="", AI$1=""), 0, IF($B13-'DOEE Payment Calculator'!$I$12&gt;0.2, 0, IF($B13&gt;'DOEE Payment Calculator'!$I$12+0.2,0,MAX(MIN('DOEE Payment Calculator'!$I$12+0.4-$B13,0.4),0))+(2/100)*FLOOR(MIN(AI$1, 100000), 5000)/5000))</f>
        <v>0.59999999999999809</v>
      </c>
      <c r="AJ13" s="19">
        <f t="shared" ref="AJ13" si="170">$B13-AI13</f>
        <v>1.5500000000000036</v>
      </c>
      <c r="AK13" s="16">
        <f>IF(OR($B13="", AK$1=""), 0, IF($B13-'DOEE Payment Calculator'!$I$12&gt;0.2, 0, IF($B13&gt;'DOEE Payment Calculator'!$I$12+0.2,0,MAX(MIN('DOEE Payment Calculator'!$I$12+0.4-$B13,0.4),0))+(2/100)*FLOOR(MIN(AK$1, 100000), 5000)/5000))</f>
        <v>0.61999999999999811</v>
      </c>
      <c r="AL13" s="19">
        <f t="shared" ref="AL13" si="171">$B13-AK13</f>
        <v>1.5300000000000036</v>
      </c>
      <c r="AM13" s="16">
        <f>IF(OR($B13="", AM$1=""), 0, IF($B13-'DOEE Payment Calculator'!$I$12&gt;0.2, 0, IF($B13&gt;'DOEE Payment Calculator'!$I$12+0.2,0,MAX(MIN('DOEE Payment Calculator'!$I$12+0.4-$B13,0.4),0))+(2/100)*FLOOR(MIN(AM$1, 100000), 5000)/5000))</f>
        <v>0.63999999999999801</v>
      </c>
      <c r="AN13" s="19">
        <f t="shared" ref="AN13" si="172">$B13-AM13</f>
        <v>1.5100000000000038</v>
      </c>
      <c r="AO13" s="16">
        <f>IF(OR($B13="", AO$1=""), 0, IF($B13-'DOEE Payment Calculator'!$I$12&gt;0.2, 0, IF($B13&gt;'DOEE Payment Calculator'!$I$12+0.2,0,MAX(MIN('DOEE Payment Calculator'!$I$12+0.4-$B13,0.4),0))+(2/100)*FLOOR(MIN(AO$1, 100000), 5000)/5000))</f>
        <v>0.65999999999999803</v>
      </c>
      <c r="AP13" s="19">
        <f t="shared" ref="AP13" si="173">$B13-AO13</f>
        <v>1.4900000000000038</v>
      </c>
      <c r="AQ13" s="16">
        <f>IF(OR($B13="", AQ$1=""), 0, IF($B13-'DOEE Payment Calculator'!$I$12&gt;0.2, 0, IF($B13&gt;'DOEE Payment Calculator'!$I$12+0.2,0,MAX(MIN('DOEE Payment Calculator'!$I$12+0.4-$B13,0.4),0))+(2/100)*FLOOR(MIN(AQ$1, 100000), 5000)/5000))</f>
        <v>0.67999999999999805</v>
      </c>
      <c r="AR13" s="19">
        <f t="shared" ref="AR13" si="174">$B13-AQ13</f>
        <v>1.4700000000000037</v>
      </c>
    </row>
    <row r="14" spans="2:44" ht="16.5" x14ac:dyDescent="0.3">
      <c r="B14" s="16">
        <f t="shared" si="27"/>
        <v>2.1400000000000019</v>
      </c>
      <c r="C14" s="16">
        <f>IF(OR($B14="", C$1=""), 0, IF($B14-'DOEE Payment Calculator'!$I$12&gt;0.2, 0, IF($B14&gt;'DOEE Payment Calculator'!$I$12+0.2,0,MAX(MIN('DOEE Payment Calculator'!$I$12+0.4-$B14,0.4),0))+(2/100)*FLOOR(MIN(C$1, 100000), 5000)/5000))</f>
        <v>0.28999999999999782</v>
      </c>
      <c r="D14" s="19">
        <f t="shared" ref="D14" si="175">$B14-C14</f>
        <v>1.8500000000000041</v>
      </c>
      <c r="E14" s="16">
        <f>IF(OR($B14="", E$1=""), 0, IF($B14-'DOEE Payment Calculator'!$I$12&gt;0.2, 0, IF($B14&gt;'DOEE Payment Calculator'!$I$12+0.2,0,MAX(MIN('DOEE Payment Calculator'!$I$12+0.4-$B14,0.4),0))+(2/100)*FLOOR(MIN(E$1, 100000), 5000)/5000))</f>
        <v>0.30999999999999783</v>
      </c>
      <c r="F14" s="19">
        <f t="shared" ref="F14" si="176">$B14-E14</f>
        <v>1.8300000000000041</v>
      </c>
      <c r="G14" s="16">
        <f>IF(OR($B14="", G$1=""), 0, IF($B14-'DOEE Payment Calculator'!$I$12&gt;0.2, 0, IF($B14&gt;'DOEE Payment Calculator'!$I$12+0.2,0,MAX(MIN('DOEE Payment Calculator'!$I$12+0.4-$B14,0.4),0))+(2/100)*FLOOR(MIN(G$1, 100000), 5000)/5000))</f>
        <v>0.3299999999999978</v>
      </c>
      <c r="H14" s="19">
        <f t="shared" ref="H14" si="177">$B14-G14</f>
        <v>1.8100000000000041</v>
      </c>
      <c r="I14" s="16">
        <f>IF(OR($B14="", I$1=""), 0, IF($B14-'DOEE Payment Calculator'!$I$12&gt;0.2, 0, IF($B14&gt;'DOEE Payment Calculator'!$I$12+0.2,0,MAX(MIN('DOEE Payment Calculator'!$I$12+0.4-$B14,0.4),0))+(2/100)*FLOOR(MIN(I$1, 100000), 5000)/5000))</f>
        <v>0.34999999999999781</v>
      </c>
      <c r="J14" s="19">
        <f t="shared" ref="J14" si="178">$B14-I14</f>
        <v>1.790000000000004</v>
      </c>
      <c r="K14" s="16">
        <f>IF(OR($B14="", K$1=""), 0, IF($B14-'DOEE Payment Calculator'!$I$12&gt;0.2, 0, IF($B14&gt;'DOEE Payment Calculator'!$I$12+0.2,0,MAX(MIN('DOEE Payment Calculator'!$I$12+0.4-$B14,0.4),0))+(2/100)*FLOOR(MIN(K$1, 100000), 5000)/5000))</f>
        <v>0.36999999999999783</v>
      </c>
      <c r="L14" s="19">
        <f t="shared" ref="L14" si="179">$B14-K14</f>
        <v>1.770000000000004</v>
      </c>
      <c r="M14" s="16">
        <f>IF(OR($B14="", M$1=""), 0, IF($B14-'DOEE Payment Calculator'!$I$12&gt;0.2, 0, IF($B14&gt;'DOEE Payment Calculator'!$I$12+0.2,0,MAX(MIN('DOEE Payment Calculator'!$I$12+0.4-$B14,0.4),0))+(2/100)*FLOOR(MIN(M$1, 100000), 5000)/5000))</f>
        <v>0.38999999999999779</v>
      </c>
      <c r="N14" s="19">
        <f t="shared" ref="N14" si="180">$B14-M14</f>
        <v>1.750000000000004</v>
      </c>
      <c r="O14" s="16">
        <f>IF(OR($B14="", O$1=""), 0, IF($B14-'DOEE Payment Calculator'!$I$12&gt;0.2, 0, IF($B14&gt;'DOEE Payment Calculator'!$I$12+0.2,0,MAX(MIN('DOEE Payment Calculator'!$I$12+0.4-$B14,0.4),0))+(2/100)*FLOOR(MIN(O$1, 100000), 5000)/5000))</f>
        <v>0.40999999999999781</v>
      </c>
      <c r="P14" s="19">
        <f t="shared" ref="P14" si="181">$B14-O14</f>
        <v>1.730000000000004</v>
      </c>
      <c r="Q14" s="16">
        <f>IF(OR($B14="", Q$1=""), 0, IF($B14-'DOEE Payment Calculator'!$I$12&gt;0.2, 0, IF($B14&gt;'DOEE Payment Calculator'!$I$12+0.2,0,MAX(MIN('DOEE Payment Calculator'!$I$12+0.4-$B14,0.4),0))+(2/100)*FLOOR(MIN(Q$1, 100000), 5000)/5000))</f>
        <v>0.42999999999999783</v>
      </c>
      <c r="R14" s="19">
        <f t="shared" ref="R14" si="182">$B14-Q14</f>
        <v>1.710000000000004</v>
      </c>
      <c r="S14" s="16">
        <f>IF(OR($B14="", S$1=""), 0, IF($B14-'DOEE Payment Calculator'!$I$12&gt;0.2, 0, IF($B14&gt;'DOEE Payment Calculator'!$I$12+0.2,0,MAX(MIN('DOEE Payment Calculator'!$I$12+0.4-$B14,0.4),0))+(2/100)*FLOOR(MIN(S$1, 100000), 5000)/5000))</f>
        <v>0.44999999999999785</v>
      </c>
      <c r="T14" s="19">
        <f t="shared" ref="T14" si="183">$B14-S14</f>
        <v>1.6900000000000039</v>
      </c>
      <c r="U14" s="16">
        <f>IF(OR($B14="", U$1=""), 0, IF($B14-'DOEE Payment Calculator'!$I$12&gt;0.2, 0, IF($B14&gt;'DOEE Payment Calculator'!$I$12+0.2,0,MAX(MIN('DOEE Payment Calculator'!$I$12+0.4-$B14,0.4),0))+(2/100)*FLOOR(MIN(U$1, 100000), 5000)/5000))</f>
        <v>0.46999999999999781</v>
      </c>
      <c r="V14" s="19">
        <f t="shared" ref="V14" si="184">$B14-U14</f>
        <v>1.6700000000000041</v>
      </c>
      <c r="W14" s="16">
        <f>IF(OR($B14="", W$1=""), 0, IF($B14-'DOEE Payment Calculator'!$I$12&gt;0.2, 0, IF($B14&gt;'DOEE Payment Calculator'!$I$12+0.2,0,MAX(MIN('DOEE Payment Calculator'!$I$12+0.4-$B14,0.4),0))+(2/100)*FLOOR(MIN(W$1, 100000), 5000)/5000))</f>
        <v>0.48999999999999783</v>
      </c>
      <c r="X14" s="19">
        <f t="shared" ref="X14" si="185">$B14-W14</f>
        <v>1.6500000000000041</v>
      </c>
      <c r="Y14" s="16">
        <f>IF(OR($B14="", Y$1=""), 0, IF($B14-'DOEE Payment Calculator'!$I$12&gt;0.2, 0, IF($B14&gt;'DOEE Payment Calculator'!$I$12+0.2,0,MAX(MIN('DOEE Payment Calculator'!$I$12+0.4-$B14,0.4),0))+(2/100)*FLOOR(MIN(Y$1, 100000), 5000)/5000))</f>
        <v>0.50999999999999779</v>
      </c>
      <c r="Z14" s="19">
        <f t="shared" ref="Z14" si="186">$B14-Y14</f>
        <v>1.6300000000000041</v>
      </c>
      <c r="AA14" s="16">
        <f>IF(OR($B14="", AA$1=""), 0, IF($B14-'DOEE Payment Calculator'!$I$12&gt;0.2, 0, IF($B14&gt;'DOEE Payment Calculator'!$I$12+0.2,0,MAX(MIN('DOEE Payment Calculator'!$I$12+0.4-$B14,0.4),0))+(2/100)*FLOOR(MIN(AA$1, 100000), 5000)/5000))</f>
        <v>0.52999999999999781</v>
      </c>
      <c r="AB14" s="19">
        <f t="shared" ref="AB14" si="187">$B14-AA14</f>
        <v>1.6100000000000041</v>
      </c>
      <c r="AC14" s="16">
        <f>IF(OR($B14="", AC$1=""), 0, IF($B14-'DOEE Payment Calculator'!$I$12&gt;0.2, 0, IF($B14&gt;'DOEE Payment Calculator'!$I$12+0.2,0,MAX(MIN('DOEE Payment Calculator'!$I$12+0.4-$B14,0.4),0))+(2/100)*FLOOR(MIN(AC$1, 100000), 5000)/5000))</f>
        <v>0.54999999999999782</v>
      </c>
      <c r="AD14" s="19">
        <f t="shared" ref="AD14" si="188">$B14-AC14</f>
        <v>1.5900000000000041</v>
      </c>
      <c r="AE14" s="16">
        <f>IF(OR($B14="", AE$1=""), 0, IF($B14-'DOEE Payment Calculator'!$I$12&gt;0.2, 0, IF($B14&gt;'DOEE Payment Calculator'!$I$12+0.2,0,MAX(MIN('DOEE Payment Calculator'!$I$12+0.4-$B14,0.4),0))+(2/100)*FLOOR(MIN(AE$1, 100000), 5000)/5000))</f>
        <v>0.56999999999999784</v>
      </c>
      <c r="AF14" s="19">
        <f t="shared" ref="AF14" si="189">$B14-AE14</f>
        <v>1.5700000000000041</v>
      </c>
      <c r="AG14" s="16">
        <f>IF(OR($B14="", AG$1=""), 0, IF($B14-'DOEE Payment Calculator'!$I$12&gt;0.2, 0, IF($B14&gt;'DOEE Payment Calculator'!$I$12+0.2,0,MAX(MIN('DOEE Payment Calculator'!$I$12+0.4-$B14,0.4),0))+(2/100)*FLOOR(MIN(AG$1, 100000), 5000)/5000))</f>
        <v>0.58999999999999786</v>
      </c>
      <c r="AH14" s="19">
        <f t="shared" ref="AH14" si="190">$B14-AG14</f>
        <v>1.550000000000004</v>
      </c>
      <c r="AI14" s="16">
        <f>IF(OR($B14="", AI$1=""), 0, IF($B14-'DOEE Payment Calculator'!$I$12&gt;0.2, 0, IF($B14&gt;'DOEE Payment Calculator'!$I$12+0.2,0,MAX(MIN('DOEE Payment Calculator'!$I$12+0.4-$B14,0.4),0))+(2/100)*FLOOR(MIN(AI$1, 100000), 5000)/5000))</f>
        <v>0.60999999999999788</v>
      </c>
      <c r="AJ14" s="19">
        <f t="shared" ref="AJ14" si="191">$B14-AI14</f>
        <v>1.530000000000004</v>
      </c>
      <c r="AK14" s="16">
        <f>IF(OR($B14="", AK$1=""), 0, IF($B14-'DOEE Payment Calculator'!$I$12&gt;0.2, 0, IF($B14&gt;'DOEE Payment Calculator'!$I$12+0.2,0,MAX(MIN('DOEE Payment Calculator'!$I$12+0.4-$B14,0.4),0))+(2/100)*FLOOR(MIN(AK$1, 100000), 5000)/5000))</f>
        <v>0.6299999999999979</v>
      </c>
      <c r="AL14" s="19">
        <f t="shared" ref="AL14" si="192">$B14-AK14</f>
        <v>1.510000000000004</v>
      </c>
      <c r="AM14" s="16">
        <f>IF(OR($B14="", AM$1=""), 0, IF($B14-'DOEE Payment Calculator'!$I$12&gt;0.2, 0, IF($B14&gt;'DOEE Payment Calculator'!$I$12+0.2,0,MAX(MIN('DOEE Payment Calculator'!$I$12+0.4-$B14,0.4),0))+(2/100)*FLOOR(MIN(AM$1, 100000), 5000)/5000))</f>
        <v>0.6499999999999978</v>
      </c>
      <c r="AN14" s="19">
        <f t="shared" ref="AN14" si="193">$B14-AM14</f>
        <v>1.4900000000000042</v>
      </c>
      <c r="AO14" s="16">
        <f>IF(OR($B14="", AO$1=""), 0, IF($B14-'DOEE Payment Calculator'!$I$12&gt;0.2, 0, IF($B14&gt;'DOEE Payment Calculator'!$I$12+0.2,0,MAX(MIN('DOEE Payment Calculator'!$I$12+0.4-$B14,0.4),0))+(2/100)*FLOOR(MIN(AO$1, 100000), 5000)/5000))</f>
        <v>0.66999999999999782</v>
      </c>
      <c r="AP14" s="19">
        <f t="shared" ref="AP14" si="194">$B14-AO14</f>
        <v>1.4700000000000042</v>
      </c>
      <c r="AQ14" s="16">
        <f>IF(OR($B14="", AQ$1=""), 0, IF($B14-'DOEE Payment Calculator'!$I$12&gt;0.2, 0, IF($B14&gt;'DOEE Payment Calculator'!$I$12+0.2,0,MAX(MIN('DOEE Payment Calculator'!$I$12+0.4-$B14,0.4),0))+(2/100)*FLOOR(MIN(AQ$1, 100000), 5000)/5000))</f>
        <v>0.68999999999999784</v>
      </c>
      <c r="AR14" s="19">
        <f t="shared" ref="AR14" si="195">$B14-AQ14</f>
        <v>1.4500000000000042</v>
      </c>
    </row>
    <row r="15" spans="2:44" ht="16.5" x14ac:dyDescent="0.3">
      <c r="B15" s="16">
        <f t="shared" si="27"/>
        <v>2.1300000000000021</v>
      </c>
      <c r="C15" s="16">
        <f>IF(OR($B15="", C$1=""), 0, IF($B15-'DOEE Payment Calculator'!$I$12&gt;0.2, 0, IF($B15&gt;'DOEE Payment Calculator'!$I$12+0.2,0,MAX(MIN('DOEE Payment Calculator'!$I$12+0.4-$B15,0.4),0))+(2/100)*FLOOR(MIN(C$1, 100000), 5000)/5000))</f>
        <v>0.2999999999999976</v>
      </c>
      <c r="D15" s="19">
        <f t="shared" ref="D15" si="196">$B15-C15</f>
        <v>1.8300000000000045</v>
      </c>
      <c r="E15" s="16">
        <f>IF(OR($B15="", E$1=""), 0, IF($B15-'DOEE Payment Calculator'!$I$12&gt;0.2, 0, IF($B15&gt;'DOEE Payment Calculator'!$I$12+0.2,0,MAX(MIN('DOEE Payment Calculator'!$I$12+0.4-$B15,0.4),0))+(2/100)*FLOOR(MIN(E$1, 100000), 5000)/5000))</f>
        <v>0.31999999999999762</v>
      </c>
      <c r="F15" s="19">
        <f t="shared" ref="F15" si="197">$B15-E15</f>
        <v>1.8100000000000045</v>
      </c>
      <c r="G15" s="16">
        <f>IF(OR($B15="", G$1=""), 0, IF($B15-'DOEE Payment Calculator'!$I$12&gt;0.2, 0, IF($B15&gt;'DOEE Payment Calculator'!$I$12+0.2,0,MAX(MIN('DOEE Payment Calculator'!$I$12+0.4-$B15,0.4),0))+(2/100)*FLOOR(MIN(G$1, 100000), 5000)/5000))</f>
        <v>0.33999999999999758</v>
      </c>
      <c r="H15" s="19">
        <f t="shared" ref="H15" si="198">$B15-G15</f>
        <v>1.7900000000000045</v>
      </c>
      <c r="I15" s="16">
        <f>IF(OR($B15="", I$1=""), 0, IF($B15-'DOEE Payment Calculator'!$I$12&gt;0.2, 0, IF($B15&gt;'DOEE Payment Calculator'!$I$12+0.2,0,MAX(MIN('DOEE Payment Calculator'!$I$12+0.4-$B15,0.4),0))+(2/100)*FLOOR(MIN(I$1, 100000), 5000)/5000))</f>
        <v>0.3599999999999976</v>
      </c>
      <c r="J15" s="19">
        <f t="shared" ref="J15" si="199">$B15-I15</f>
        <v>1.7700000000000045</v>
      </c>
      <c r="K15" s="16">
        <f>IF(OR($B15="", K$1=""), 0, IF($B15-'DOEE Payment Calculator'!$I$12&gt;0.2, 0, IF($B15&gt;'DOEE Payment Calculator'!$I$12+0.2,0,MAX(MIN('DOEE Payment Calculator'!$I$12+0.4-$B15,0.4),0))+(2/100)*FLOOR(MIN(K$1, 100000), 5000)/5000))</f>
        <v>0.37999999999999762</v>
      </c>
      <c r="L15" s="19">
        <f t="shared" ref="L15" si="200">$B15-K15</f>
        <v>1.7500000000000044</v>
      </c>
      <c r="M15" s="16">
        <f>IF(OR($B15="", M$1=""), 0, IF($B15-'DOEE Payment Calculator'!$I$12&gt;0.2, 0, IF($B15&gt;'DOEE Payment Calculator'!$I$12+0.2,0,MAX(MIN('DOEE Payment Calculator'!$I$12+0.4-$B15,0.4),0))+(2/100)*FLOOR(MIN(M$1, 100000), 5000)/5000))</f>
        <v>0.39999999999999758</v>
      </c>
      <c r="N15" s="19">
        <f t="shared" ref="N15" si="201">$B15-M15</f>
        <v>1.7300000000000044</v>
      </c>
      <c r="O15" s="16">
        <f>IF(OR($B15="", O$1=""), 0, IF($B15-'DOEE Payment Calculator'!$I$12&gt;0.2, 0, IF($B15&gt;'DOEE Payment Calculator'!$I$12+0.2,0,MAX(MIN('DOEE Payment Calculator'!$I$12+0.4-$B15,0.4),0))+(2/100)*FLOOR(MIN(O$1, 100000), 5000)/5000))</f>
        <v>0.4199999999999976</v>
      </c>
      <c r="P15" s="19">
        <f t="shared" ref="P15" si="202">$B15-O15</f>
        <v>1.7100000000000044</v>
      </c>
      <c r="Q15" s="16">
        <f>IF(OR($B15="", Q$1=""), 0, IF($B15-'DOEE Payment Calculator'!$I$12&gt;0.2, 0, IF($B15&gt;'DOEE Payment Calculator'!$I$12+0.2,0,MAX(MIN('DOEE Payment Calculator'!$I$12+0.4-$B15,0.4),0))+(2/100)*FLOOR(MIN(Q$1, 100000), 5000)/5000))</f>
        <v>0.43999999999999762</v>
      </c>
      <c r="R15" s="19">
        <f t="shared" ref="R15" si="203">$B15-Q15</f>
        <v>1.6900000000000044</v>
      </c>
      <c r="S15" s="16">
        <f>IF(OR($B15="", S$1=""), 0, IF($B15-'DOEE Payment Calculator'!$I$12&gt;0.2, 0, IF($B15&gt;'DOEE Payment Calculator'!$I$12+0.2,0,MAX(MIN('DOEE Payment Calculator'!$I$12+0.4-$B15,0.4),0))+(2/100)*FLOOR(MIN(S$1, 100000), 5000)/5000))</f>
        <v>0.45999999999999763</v>
      </c>
      <c r="T15" s="19">
        <f t="shared" ref="T15" si="204">$B15-S15</f>
        <v>1.6700000000000044</v>
      </c>
      <c r="U15" s="16">
        <f>IF(OR($B15="", U$1=""), 0, IF($B15-'DOEE Payment Calculator'!$I$12&gt;0.2, 0, IF($B15&gt;'DOEE Payment Calculator'!$I$12+0.2,0,MAX(MIN('DOEE Payment Calculator'!$I$12+0.4-$B15,0.4),0))+(2/100)*FLOOR(MIN(U$1, 100000), 5000)/5000))</f>
        <v>0.4799999999999976</v>
      </c>
      <c r="V15" s="19">
        <f t="shared" ref="V15" si="205">$B15-U15</f>
        <v>1.6500000000000046</v>
      </c>
      <c r="W15" s="16">
        <f>IF(OR($B15="", W$1=""), 0, IF($B15-'DOEE Payment Calculator'!$I$12&gt;0.2, 0, IF($B15&gt;'DOEE Payment Calculator'!$I$12+0.2,0,MAX(MIN('DOEE Payment Calculator'!$I$12+0.4-$B15,0.4),0))+(2/100)*FLOOR(MIN(W$1, 100000), 5000)/5000))</f>
        <v>0.49999999999999761</v>
      </c>
      <c r="X15" s="19">
        <f t="shared" ref="X15" si="206">$B15-W15</f>
        <v>1.6300000000000046</v>
      </c>
      <c r="Y15" s="16">
        <f>IF(OR($B15="", Y$1=""), 0, IF($B15-'DOEE Payment Calculator'!$I$12&gt;0.2, 0, IF($B15&gt;'DOEE Payment Calculator'!$I$12+0.2,0,MAX(MIN('DOEE Payment Calculator'!$I$12+0.4-$B15,0.4),0))+(2/100)*FLOOR(MIN(Y$1, 100000), 5000)/5000))</f>
        <v>0.51999999999999758</v>
      </c>
      <c r="Z15" s="19">
        <f t="shared" ref="Z15" si="207">$B15-Y15</f>
        <v>1.6100000000000045</v>
      </c>
      <c r="AA15" s="16">
        <f>IF(OR($B15="", AA$1=""), 0, IF($B15-'DOEE Payment Calculator'!$I$12&gt;0.2, 0, IF($B15&gt;'DOEE Payment Calculator'!$I$12+0.2,0,MAX(MIN('DOEE Payment Calculator'!$I$12+0.4-$B15,0.4),0))+(2/100)*FLOOR(MIN(AA$1, 100000), 5000)/5000))</f>
        <v>0.53999999999999759</v>
      </c>
      <c r="AB15" s="19">
        <f t="shared" ref="AB15" si="208">$B15-AA15</f>
        <v>1.5900000000000045</v>
      </c>
      <c r="AC15" s="16">
        <f>IF(OR($B15="", AC$1=""), 0, IF($B15-'DOEE Payment Calculator'!$I$12&gt;0.2, 0, IF($B15&gt;'DOEE Payment Calculator'!$I$12+0.2,0,MAX(MIN('DOEE Payment Calculator'!$I$12+0.4-$B15,0.4),0))+(2/100)*FLOOR(MIN(AC$1, 100000), 5000)/5000))</f>
        <v>0.55999999999999761</v>
      </c>
      <c r="AD15" s="19">
        <f t="shared" ref="AD15" si="209">$B15-AC15</f>
        <v>1.5700000000000045</v>
      </c>
      <c r="AE15" s="16">
        <f>IF(OR($B15="", AE$1=""), 0, IF($B15-'DOEE Payment Calculator'!$I$12&gt;0.2, 0, IF($B15&gt;'DOEE Payment Calculator'!$I$12+0.2,0,MAX(MIN('DOEE Payment Calculator'!$I$12+0.4-$B15,0.4),0))+(2/100)*FLOOR(MIN(AE$1, 100000), 5000)/5000))</f>
        <v>0.57999999999999763</v>
      </c>
      <c r="AF15" s="19">
        <f t="shared" ref="AF15" si="210">$B15-AE15</f>
        <v>1.5500000000000045</v>
      </c>
      <c r="AG15" s="16">
        <f>IF(OR($B15="", AG$1=""), 0, IF($B15-'DOEE Payment Calculator'!$I$12&gt;0.2, 0, IF($B15&gt;'DOEE Payment Calculator'!$I$12+0.2,0,MAX(MIN('DOEE Payment Calculator'!$I$12+0.4-$B15,0.4),0))+(2/100)*FLOOR(MIN(AG$1, 100000), 5000)/5000))</f>
        <v>0.59999999999999765</v>
      </c>
      <c r="AH15" s="19">
        <f t="shared" ref="AH15" si="211">$B15-AG15</f>
        <v>1.5300000000000045</v>
      </c>
      <c r="AI15" s="16">
        <f>IF(OR($B15="", AI$1=""), 0, IF($B15-'DOEE Payment Calculator'!$I$12&gt;0.2, 0, IF($B15&gt;'DOEE Payment Calculator'!$I$12+0.2,0,MAX(MIN('DOEE Payment Calculator'!$I$12+0.4-$B15,0.4),0))+(2/100)*FLOOR(MIN(AI$1, 100000), 5000)/5000))</f>
        <v>0.61999999999999766</v>
      </c>
      <c r="AJ15" s="19">
        <f t="shared" ref="AJ15" si="212">$B15-AI15</f>
        <v>1.5100000000000044</v>
      </c>
      <c r="AK15" s="16">
        <f>IF(OR($B15="", AK$1=""), 0, IF($B15-'DOEE Payment Calculator'!$I$12&gt;0.2, 0, IF($B15&gt;'DOEE Payment Calculator'!$I$12+0.2,0,MAX(MIN('DOEE Payment Calculator'!$I$12+0.4-$B15,0.4),0))+(2/100)*FLOOR(MIN(AK$1, 100000), 5000)/5000))</f>
        <v>0.63999999999999768</v>
      </c>
      <c r="AL15" s="19">
        <f t="shared" ref="AL15" si="213">$B15-AK15</f>
        <v>1.4900000000000044</v>
      </c>
      <c r="AM15" s="16">
        <f>IF(OR($B15="", AM$1=""), 0, IF($B15-'DOEE Payment Calculator'!$I$12&gt;0.2, 0, IF($B15&gt;'DOEE Payment Calculator'!$I$12+0.2,0,MAX(MIN('DOEE Payment Calculator'!$I$12+0.4-$B15,0.4),0))+(2/100)*FLOOR(MIN(AM$1, 100000), 5000)/5000))</f>
        <v>0.65999999999999759</v>
      </c>
      <c r="AN15" s="19">
        <f t="shared" ref="AN15" si="214">$B15-AM15</f>
        <v>1.4700000000000046</v>
      </c>
      <c r="AO15" s="16">
        <f>IF(OR($B15="", AO$1=""), 0, IF($B15-'DOEE Payment Calculator'!$I$12&gt;0.2, 0, IF($B15&gt;'DOEE Payment Calculator'!$I$12+0.2,0,MAX(MIN('DOEE Payment Calculator'!$I$12+0.4-$B15,0.4),0))+(2/100)*FLOOR(MIN(AO$1, 100000), 5000)/5000))</f>
        <v>0.67999999999999761</v>
      </c>
      <c r="AP15" s="19">
        <f t="shared" ref="AP15" si="215">$B15-AO15</f>
        <v>1.4500000000000046</v>
      </c>
      <c r="AQ15" s="16">
        <f>IF(OR($B15="", AQ$1=""), 0, IF($B15-'DOEE Payment Calculator'!$I$12&gt;0.2, 0, IF($B15&gt;'DOEE Payment Calculator'!$I$12+0.2,0,MAX(MIN('DOEE Payment Calculator'!$I$12+0.4-$B15,0.4),0))+(2/100)*FLOOR(MIN(AQ$1, 100000), 5000)/5000))</f>
        <v>0.69999999999999762</v>
      </c>
      <c r="AR15" s="19">
        <f t="shared" ref="AR15" si="216">$B15-AQ15</f>
        <v>1.4300000000000046</v>
      </c>
    </row>
    <row r="16" spans="2:44" ht="16.5" x14ac:dyDescent="0.3">
      <c r="B16" s="16">
        <f t="shared" si="27"/>
        <v>2.1200000000000023</v>
      </c>
      <c r="C16" s="16">
        <f>IF(OR($B16="", C$1=""), 0, IF($B16-'DOEE Payment Calculator'!$I$12&gt;0.2, 0, IF($B16&gt;'DOEE Payment Calculator'!$I$12+0.2,0,MAX(MIN('DOEE Payment Calculator'!$I$12+0.4-$B16,0.4),0))+(2/100)*FLOOR(MIN(C$1, 100000), 5000)/5000))</f>
        <v>0.30999999999999739</v>
      </c>
      <c r="D16" s="19">
        <f t="shared" ref="D16" si="217">$B16-C16</f>
        <v>1.8100000000000049</v>
      </c>
      <c r="E16" s="16">
        <f>IF(OR($B16="", E$1=""), 0, IF($B16-'DOEE Payment Calculator'!$I$12&gt;0.2, 0, IF($B16&gt;'DOEE Payment Calculator'!$I$12+0.2,0,MAX(MIN('DOEE Payment Calculator'!$I$12+0.4-$B16,0.4),0))+(2/100)*FLOOR(MIN(E$1, 100000), 5000)/5000))</f>
        <v>0.32999999999999741</v>
      </c>
      <c r="F16" s="19">
        <f t="shared" ref="F16" si="218">$B16-E16</f>
        <v>1.7900000000000049</v>
      </c>
      <c r="G16" s="16">
        <f>IF(OR($B16="", G$1=""), 0, IF($B16-'DOEE Payment Calculator'!$I$12&gt;0.2, 0, IF($B16&gt;'DOEE Payment Calculator'!$I$12+0.2,0,MAX(MIN('DOEE Payment Calculator'!$I$12+0.4-$B16,0.4),0))+(2/100)*FLOOR(MIN(G$1, 100000), 5000)/5000))</f>
        <v>0.34999999999999737</v>
      </c>
      <c r="H16" s="19">
        <f t="shared" ref="H16" si="219">$B16-G16</f>
        <v>1.7700000000000049</v>
      </c>
      <c r="I16" s="16">
        <f>IF(OR($B16="", I$1=""), 0, IF($B16-'DOEE Payment Calculator'!$I$12&gt;0.2, 0, IF($B16&gt;'DOEE Payment Calculator'!$I$12+0.2,0,MAX(MIN('DOEE Payment Calculator'!$I$12+0.4-$B16,0.4),0))+(2/100)*FLOOR(MIN(I$1, 100000), 5000)/5000))</f>
        <v>0.36999999999999739</v>
      </c>
      <c r="J16" s="19">
        <f t="shared" ref="J16" si="220">$B16-I16</f>
        <v>1.7500000000000049</v>
      </c>
      <c r="K16" s="16">
        <f>IF(OR($B16="", K$1=""), 0, IF($B16-'DOEE Payment Calculator'!$I$12&gt;0.2, 0, IF($B16&gt;'DOEE Payment Calculator'!$I$12+0.2,0,MAX(MIN('DOEE Payment Calculator'!$I$12+0.4-$B16,0.4),0))+(2/100)*FLOOR(MIN(K$1, 100000), 5000)/5000))</f>
        <v>0.3899999999999974</v>
      </c>
      <c r="L16" s="19">
        <f t="shared" ref="L16" si="221">$B16-K16</f>
        <v>1.7300000000000049</v>
      </c>
      <c r="M16" s="16">
        <f>IF(OR($B16="", M$1=""), 0, IF($B16-'DOEE Payment Calculator'!$I$12&gt;0.2, 0, IF($B16&gt;'DOEE Payment Calculator'!$I$12+0.2,0,MAX(MIN('DOEE Payment Calculator'!$I$12+0.4-$B16,0.4),0))+(2/100)*FLOOR(MIN(M$1, 100000), 5000)/5000))</f>
        <v>0.40999999999999737</v>
      </c>
      <c r="N16" s="19">
        <f t="shared" ref="N16" si="222">$B16-M16</f>
        <v>1.7100000000000048</v>
      </c>
      <c r="O16" s="16">
        <f>IF(OR($B16="", O$1=""), 0, IF($B16-'DOEE Payment Calculator'!$I$12&gt;0.2, 0, IF($B16&gt;'DOEE Payment Calculator'!$I$12+0.2,0,MAX(MIN('DOEE Payment Calculator'!$I$12+0.4-$B16,0.4),0))+(2/100)*FLOOR(MIN(O$1, 100000), 5000)/5000))</f>
        <v>0.42999999999999738</v>
      </c>
      <c r="P16" s="19">
        <f t="shared" ref="P16" si="223">$B16-O16</f>
        <v>1.6900000000000048</v>
      </c>
      <c r="Q16" s="16">
        <f>IF(OR($B16="", Q$1=""), 0, IF($B16-'DOEE Payment Calculator'!$I$12&gt;0.2, 0, IF($B16&gt;'DOEE Payment Calculator'!$I$12+0.2,0,MAX(MIN('DOEE Payment Calculator'!$I$12+0.4-$B16,0.4),0))+(2/100)*FLOOR(MIN(Q$1, 100000), 5000)/5000))</f>
        <v>0.4499999999999974</v>
      </c>
      <c r="R16" s="19">
        <f t="shared" ref="R16" si="224">$B16-Q16</f>
        <v>1.6700000000000048</v>
      </c>
      <c r="S16" s="16">
        <f>IF(OR($B16="", S$1=""), 0, IF($B16-'DOEE Payment Calculator'!$I$12&gt;0.2, 0, IF($B16&gt;'DOEE Payment Calculator'!$I$12+0.2,0,MAX(MIN('DOEE Payment Calculator'!$I$12+0.4-$B16,0.4),0))+(2/100)*FLOOR(MIN(S$1, 100000), 5000)/5000))</f>
        <v>0.46999999999999742</v>
      </c>
      <c r="T16" s="19">
        <f t="shared" ref="T16" si="225">$B16-S16</f>
        <v>1.6500000000000048</v>
      </c>
      <c r="U16" s="16">
        <f>IF(OR($B16="", U$1=""), 0, IF($B16-'DOEE Payment Calculator'!$I$12&gt;0.2, 0, IF($B16&gt;'DOEE Payment Calculator'!$I$12+0.2,0,MAX(MIN('DOEE Payment Calculator'!$I$12+0.4-$B16,0.4),0))+(2/100)*FLOOR(MIN(U$1, 100000), 5000)/5000))</f>
        <v>0.48999999999999738</v>
      </c>
      <c r="V16" s="19">
        <f t="shared" ref="V16" si="226">$B16-U16</f>
        <v>1.630000000000005</v>
      </c>
      <c r="W16" s="16">
        <f>IF(OR($B16="", W$1=""), 0, IF($B16-'DOEE Payment Calculator'!$I$12&gt;0.2, 0, IF($B16&gt;'DOEE Payment Calculator'!$I$12+0.2,0,MAX(MIN('DOEE Payment Calculator'!$I$12+0.4-$B16,0.4),0))+(2/100)*FLOOR(MIN(W$1, 100000), 5000)/5000))</f>
        <v>0.50999999999999734</v>
      </c>
      <c r="X16" s="19">
        <f t="shared" ref="X16" si="227">$B16-W16</f>
        <v>1.610000000000005</v>
      </c>
      <c r="Y16" s="16">
        <f>IF(OR($B16="", Y$1=""), 0, IF($B16-'DOEE Payment Calculator'!$I$12&gt;0.2, 0, IF($B16&gt;'DOEE Payment Calculator'!$I$12+0.2,0,MAX(MIN('DOEE Payment Calculator'!$I$12+0.4-$B16,0.4),0))+(2/100)*FLOOR(MIN(Y$1, 100000), 5000)/5000))</f>
        <v>0.52999999999999736</v>
      </c>
      <c r="Z16" s="19">
        <f t="shared" ref="Z16" si="228">$B16-Y16</f>
        <v>1.590000000000005</v>
      </c>
      <c r="AA16" s="16">
        <f>IF(OR($B16="", AA$1=""), 0, IF($B16-'DOEE Payment Calculator'!$I$12&gt;0.2, 0, IF($B16&gt;'DOEE Payment Calculator'!$I$12+0.2,0,MAX(MIN('DOEE Payment Calculator'!$I$12+0.4-$B16,0.4),0))+(2/100)*FLOOR(MIN(AA$1, 100000), 5000)/5000))</f>
        <v>0.54999999999999738</v>
      </c>
      <c r="AB16" s="19">
        <f t="shared" ref="AB16" si="229">$B16-AA16</f>
        <v>1.5700000000000049</v>
      </c>
      <c r="AC16" s="16">
        <f>IF(OR($B16="", AC$1=""), 0, IF($B16-'DOEE Payment Calculator'!$I$12&gt;0.2, 0, IF($B16&gt;'DOEE Payment Calculator'!$I$12+0.2,0,MAX(MIN('DOEE Payment Calculator'!$I$12+0.4-$B16,0.4),0))+(2/100)*FLOOR(MIN(AC$1, 100000), 5000)/5000))</f>
        <v>0.5699999999999974</v>
      </c>
      <c r="AD16" s="19">
        <f t="shared" ref="AD16" si="230">$B16-AC16</f>
        <v>1.5500000000000049</v>
      </c>
      <c r="AE16" s="16">
        <f>IF(OR($B16="", AE$1=""), 0, IF($B16-'DOEE Payment Calculator'!$I$12&gt;0.2, 0, IF($B16&gt;'DOEE Payment Calculator'!$I$12+0.2,0,MAX(MIN('DOEE Payment Calculator'!$I$12+0.4-$B16,0.4),0))+(2/100)*FLOOR(MIN(AE$1, 100000), 5000)/5000))</f>
        <v>0.58999999999999742</v>
      </c>
      <c r="AF16" s="19">
        <f t="shared" ref="AF16" si="231">$B16-AE16</f>
        <v>1.5300000000000049</v>
      </c>
      <c r="AG16" s="16">
        <f>IF(OR($B16="", AG$1=""), 0, IF($B16-'DOEE Payment Calculator'!$I$12&gt;0.2, 0, IF($B16&gt;'DOEE Payment Calculator'!$I$12+0.2,0,MAX(MIN('DOEE Payment Calculator'!$I$12+0.4-$B16,0.4),0))+(2/100)*FLOOR(MIN(AG$1, 100000), 5000)/5000))</f>
        <v>0.60999999999999743</v>
      </c>
      <c r="AH16" s="19">
        <f t="shared" ref="AH16" si="232">$B16-AG16</f>
        <v>1.5100000000000049</v>
      </c>
      <c r="AI16" s="16">
        <f>IF(OR($B16="", AI$1=""), 0, IF($B16-'DOEE Payment Calculator'!$I$12&gt;0.2, 0, IF($B16&gt;'DOEE Payment Calculator'!$I$12+0.2,0,MAX(MIN('DOEE Payment Calculator'!$I$12+0.4-$B16,0.4),0))+(2/100)*FLOOR(MIN(AI$1, 100000), 5000)/5000))</f>
        <v>0.62999999999999745</v>
      </c>
      <c r="AJ16" s="19">
        <f t="shared" ref="AJ16" si="233">$B16-AI16</f>
        <v>1.4900000000000049</v>
      </c>
      <c r="AK16" s="16">
        <f>IF(OR($B16="", AK$1=""), 0, IF($B16-'DOEE Payment Calculator'!$I$12&gt;0.2, 0, IF($B16&gt;'DOEE Payment Calculator'!$I$12+0.2,0,MAX(MIN('DOEE Payment Calculator'!$I$12+0.4-$B16,0.4),0))+(2/100)*FLOOR(MIN(AK$1, 100000), 5000)/5000))</f>
        <v>0.64999999999999747</v>
      </c>
      <c r="AL16" s="19">
        <f t="shared" ref="AL16" si="234">$B16-AK16</f>
        <v>1.4700000000000049</v>
      </c>
      <c r="AM16" s="16">
        <f>IF(OR($B16="", AM$1=""), 0, IF($B16-'DOEE Payment Calculator'!$I$12&gt;0.2, 0, IF($B16&gt;'DOEE Payment Calculator'!$I$12+0.2,0,MAX(MIN('DOEE Payment Calculator'!$I$12+0.4-$B16,0.4),0))+(2/100)*FLOOR(MIN(AM$1, 100000), 5000)/5000))</f>
        <v>0.66999999999999738</v>
      </c>
      <c r="AN16" s="19">
        <f t="shared" ref="AN16" si="235">$B16-AM16</f>
        <v>1.4500000000000051</v>
      </c>
      <c r="AO16" s="16">
        <f>IF(OR($B16="", AO$1=""), 0, IF($B16-'DOEE Payment Calculator'!$I$12&gt;0.2, 0, IF($B16&gt;'DOEE Payment Calculator'!$I$12+0.2,0,MAX(MIN('DOEE Payment Calculator'!$I$12+0.4-$B16,0.4),0))+(2/100)*FLOOR(MIN(AO$1, 100000), 5000)/5000))</f>
        <v>0.68999999999999739</v>
      </c>
      <c r="AP16" s="19">
        <f t="shared" ref="AP16" si="236">$B16-AO16</f>
        <v>1.430000000000005</v>
      </c>
      <c r="AQ16" s="16">
        <f>IF(OR($B16="", AQ$1=""), 0, IF($B16-'DOEE Payment Calculator'!$I$12&gt;0.2, 0, IF($B16&gt;'DOEE Payment Calculator'!$I$12+0.2,0,MAX(MIN('DOEE Payment Calculator'!$I$12+0.4-$B16,0.4),0))+(2/100)*FLOOR(MIN(AQ$1, 100000), 5000)/5000))</f>
        <v>0.70999999999999741</v>
      </c>
      <c r="AR16" s="19">
        <f t="shared" ref="AR16" si="237">$B16-AQ16</f>
        <v>1.410000000000005</v>
      </c>
    </row>
    <row r="17" spans="2:44" ht="16.5" x14ac:dyDescent="0.3">
      <c r="B17" s="16">
        <f t="shared" si="27"/>
        <v>2.1100000000000025</v>
      </c>
      <c r="C17" s="16">
        <f>IF(OR($B17="", C$1=""), 0, IF($B17-'DOEE Payment Calculator'!$I$12&gt;0.2, 0, IF($B17&gt;'DOEE Payment Calculator'!$I$12+0.2,0,MAX(MIN('DOEE Payment Calculator'!$I$12+0.4-$B17,0.4),0))+(2/100)*FLOOR(MIN(C$1, 100000), 5000)/5000))</f>
        <v>0.31999999999999718</v>
      </c>
      <c r="D17" s="19">
        <f t="shared" ref="D17" si="238">$B17-C17</f>
        <v>1.7900000000000054</v>
      </c>
      <c r="E17" s="16">
        <f>IF(OR($B17="", E$1=""), 0, IF($B17-'DOEE Payment Calculator'!$I$12&gt;0.2, 0, IF($B17&gt;'DOEE Payment Calculator'!$I$12+0.2,0,MAX(MIN('DOEE Payment Calculator'!$I$12+0.4-$B17,0.4),0))+(2/100)*FLOOR(MIN(E$1, 100000), 5000)/5000))</f>
        <v>0.33999999999999719</v>
      </c>
      <c r="F17" s="19">
        <f t="shared" ref="F17" si="239">$B17-E17</f>
        <v>1.7700000000000053</v>
      </c>
      <c r="G17" s="16">
        <f>IF(OR($B17="", G$1=""), 0, IF($B17-'DOEE Payment Calculator'!$I$12&gt;0.2, 0, IF($B17&gt;'DOEE Payment Calculator'!$I$12+0.2,0,MAX(MIN('DOEE Payment Calculator'!$I$12+0.4-$B17,0.4),0))+(2/100)*FLOOR(MIN(G$1, 100000), 5000)/5000))</f>
        <v>0.35999999999999716</v>
      </c>
      <c r="H17" s="19">
        <f t="shared" ref="H17" si="240">$B17-G17</f>
        <v>1.7500000000000053</v>
      </c>
      <c r="I17" s="16">
        <f>IF(OR($B17="", I$1=""), 0, IF($B17-'DOEE Payment Calculator'!$I$12&gt;0.2, 0, IF($B17&gt;'DOEE Payment Calculator'!$I$12+0.2,0,MAX(MIN('DOEE Payment Calculator'!$I$12+0.4-$B17,0.4),0))+(2/100)*FLOOR(MIN(I$1, 100000), 5000)/5000))</f>
        <v>0.37999999999999717</v>
      </c>
      <c r="J17" s="19">
        <f t="shared" ref="J17" si="241">$B17-I17</f>
        <v>1.7300000000000053</v>
      </c>
      <c r="K17" s="16">
        <f>IF(OR($B17="", K$1=""), 0, IF($B17-'DOEE Payment Calculator'!$I$12&gt;0.2, 0, IF($B17&gt;'DOEE Payment Calculator'!$I$12+0.2,0,MAX(MIN('DOEE Payment Calculator'!$I$12+0.4-$B17,0.4),0))+(2/100)*FLOOR(MIN(K$1, 100000), 5000)/5000))</f>
        <v>0.39999999999999719</v>
      </c>
      <c r="L17" s="19">
        <f t="shared" ref="L17" si="242">$B17-K17</f>
        <v>1.7100000000000053</v>
      </c>
      <c r="M17" s="16">
        <f>IF(OR($B17="", M$1=""), 0, IF($B17-'DOEE Payment Calculator'!$I$12&gt;0.2, 0, IF($B17&gt;'DOEE Payment Calculator'!$I$12+0.2,0,MAX(MIN('DOEE Payment Calculator'!$I$12+0.4-$B17,0.4),0))+(2/100)*FLOOR(MIN(M$1, 100000), 5000)/5000))</f>
        <v>0.41999999999999715</v>
      </c>
      <c r="N17" s="19">
        <f t="shared" ref="N17" si="243">$B17-M17</f>
        <v>1.6900000000000053</v>
      </c>
      <c r="O17" s="16">
        <f>IF(OR($B17="", O$1=""), 0, IF($B17-'DOEE Payment Calculator'!$I$12&gt;0.2, 0, IF($B17&gt;'DOEE Payment Calculator'!$I$12+0.2,0,MAX(MIN('DOEE Payment Calculator'!$I$12+0.4-$B17,0.4),0))+(2/100)*FLOOR(MIN(O$1, 100000), 5000)/5000))</f>
        <v>0.43999999999999717</v>
      </c>
      <c r="P17" s="19">
        <f t="shared" ref="P17" si="244">$B17-O17</f>
        <v>1.6700000000000053</v>
      </c>
      <c r="Q17" s="16">
        <f>IF(OR($B17="", Q$1=""), 0, IF($B17-'DOEE Payment Calculator'!$I$12&gt;0.2, 0, IF($B17&gt;'DOEE Payment Calculator'!$I$12+0.2,0,MAX(MIN('DOEE Payment Calculator'!$I$12+0.4-$B17,0.4),0))+(2/100)*FLOOR(MIN(Q$1, 100000), 5000)/5000))</f>
        <v>0.45999999999999719</v>
      </c>
      <c r="R17" s="19">
        <f t="shared" ref="R17" si="245">$B17-Q17</f>
        <v>1.6500000000000052</v>
      </c>
      <c r="S17" s="16">
        <f>IF(OR($B17="", S$1=""), 0, IF($B17-'DOEE Payment Calculator'!$I$12&gt;0.2, 0, IF($B17&gt;'DOEE Payment Calculator'!$I$12+0.2,0,MAX(MIN('DOEE Payment Calculator'!$I$12+0.4-$B17,0.4),0))+(2/100)*FLOOR(MIN(S$1, 100000), 5000)/5000))</f>
        <v>0.47999999999999721</v>
      </c>
      <c r="T17" s="19">
        <f t="shared" ref="T17" si="246">$B17-S17</f>
        <v>1.6300000000000052</v>
      </c>
      <c r="U17" s="16">
        <f>IF(OR($B17="", U$1=""), 0, IF($B17-'DOEE Payment Calculator'!$I$12&gt;0.2, 0, IF($B17&gt;'DOEE Payment Calculator'!$I$12+0.2,0,MAX(MIN('DOEE Payment Calculator'!$I$12+0.4-$B17,0.4),0))+(2/100)*FLOOR(MIN(U$1, 100000), 5000)/5000))</f>
        <v>0.49999999999999717</v>
      </c>
      <c r="V17" s="19">
        <f t="shared" ref="V17" si="247">$B17-U17</f>
        <v>1.6100000000000054</v>
      </c>
      <c r="W17" s="16">
        <f>IF(OR($B17="", W$1=""), 0, IF($B17-'DOEE Payment Calculator'!$I$12&gt;0.2, 0, IF($B17&gt;'DOEE Payment Calculator'!$I$12+0.2,0,MAX(MIN('DOEE Payment Calculator'!$I$12+0.4-$B17,0.4),0))+(2/100)*FLOOR(MIN(W$1, 100000), 5000)/5000))</f>
        <v>0.51999999999999713</v>
      </c>
      <c r="X17" s="19">
        <f t="shared" ref="X17" si="248">$B17-W17</f>
        <v>1.5900000000000054</v>
      </c>
      <c r="Y17" s="16">
        <f>IF(OR($B17="", Y$1=""), 0, IF($B17-'DOEE Payment Calculator'!$I$12&gt;0.2, 0, IF($B17&gt;'DOEE Payment Calculator'!$I$12+0.2,0,MAX(MIN('DOEE Payment Calculator'!$I$12+0.4-$B17,0.4),0))+(2/100)*FLOOR(MIN(Y$1, 100000), 5000)/5000))</f>
        <v>0.53999999999999715</v>
      </c>
      <c r="Z17" s="19">
        <f t="shared" ref="Z17" si="249">$B17-Y17</f>
        <v>1.5700000000000054</v>
      </c>
      <c r="AA17" s="16">
        <f>IF(OR($B17="", AA$1=""), 0, IF($B17-'DOEE Payment Calculator'!$I$12&gt;0.2, 0, IF($B17&gt;'DOEE Payment Calculator'!$I$12+0.2,0,MAX(MIN('DOEE Payment Calculator'!$I$12+0.4-$B17,0.4),0))+(2/100)*FLOOR(MIN(AA$1, 100000), 5000)/5000))</f>
        <v>0.55999999999999717</v>
      </c>
      <c r="AB17" s="19">
        <f t="shared" ref="AB17" si="250">$B17-AA17</f>
        <v>1.5500000000000054</v>
      </c>
      <c r="AC17" s="16">
        <f>IF(OR($B17="", AC$1=""), 0, IF($B17-'DOEE Payment Calculator'!$I$12&gt;0.2, 0, IF($B17&gt;'DOEE Payment Calculator'!$I$12+0.2,0,MAX(MIN('DOEE Payment Calculator'!$I$12+0.4-$B17,0.4),0))+(2/100)*FLOOR(MIN(AC$1, 100000), 5000)/5000))</f>
        <v>0.57999999999999718</v>
      </c>
      <c r="AD17" s="19">
        <f t="shared" ref="AD17" si="251">$B17-AC17</f>
        <v>1.5300000000000054</v>
      </c>
      <c r="AE17" s="16">
        <f>IF(OR($B17="", AE$1=""), 0, IF($B17-'DOEE Payment Calculator'!$I$12&gt;0.2, 0, IF($B17&gt;'DOEE Payment Calculator'!$I$12+0.2,0,MAX(MIN('DOEE Payment Calculator'!$I$12+0.4-$B17,0.4),0))+(2/100)*FLOOR(MIN(AE$1, 100000), 5000)/5000))</f>
        <v>0.5999999999999972</v>
      </c>
      <c r="AF17" s="19">
        <f t="shared" ref="AF17" si="252">$B17-AE17</f>
        <v>1.5100000000000053</v>
      </c>
      <c r="AG17" s="16">
        <f>IF(OR($B17="", AG$1=""), 0, IF($B17-'DOEE Payment Calculator'!$I$12&gt;0.2, 0, IF($B17&gt;'DOEE Payment Calculator'!$I$12+0.2,0,MAX(MIN('DOEE Payment Calculator'!$I$12+0.4-$B17,0.4),0))+(2/100)*FLOOR(MIN(AG$1, 100000), 5000)/5000))</f>
        <v>0.61999999999999722</v>
      </c>
      <c r="AH17" s="19">
        <f t="shared" ref="AH17" si="253">$B17-AG17</f>
        <v>1.4900000000000053</v>
      </c>
      <c r="AI17" s="16">
        <f>IF(OR($B17="", AI$1=""), 0, IF($B17-'DOEE Payment Calculator'!$I$12&gt;0.2, 0, IF($B17&gt;'DOEE Payment Calculator'!$I$12+0.2,0,MAX(MIN('DOEE Payment Calculator'!$I$12+0.4-$B17,0.4),0))+(2/100)*FLOOR(MIN(AI$1, 100000), 5000)/5000))</f>
        <v>0.63999999999999724</v>
      </c>
      <c r="AJ17" s="19">
        <f t="shared" ref="AJ17" si="254">$B17-AI17</f>
        <v>1.4700000000000053</v>
      </c>
      <c r="AK17" s="16">
        <f>IF(OR($B17="", AK$1=""), 0, IF($B17-'DOEE Payment Calculator'!$I$12&gt;0.2, 0, IF($B17&gt;'DOEE Payment Calculator'!$I$12+0.2,0,MAX(MIN('DOEE Payment Calculator'!$I$12+0.4-$B17,0.4),0))+(2/100)*FLOOR(MIN(AK$1, 100000), 5000)/5000))</f>
        <v>0.65999999999999726</v>
      </c>
      <c r="AL17" s="19">
        <f t="shared" ref="AL17" si="255">$B17-AK17</f>
        <v>1.4500000000000053</v>
      </c>
      <c r="AM17" s="16">
        <f>IF(OR($B17="", AM$1=""), 0, IF($B17-'DOEE Payment Calculator'!$I$12&gt;0.2, 0, IF($B17&gt;'DOEE Payment Calculator'!$I$12+0.2,0,MAX(MIN('DOEE Payment Calculator'!$I$12+0.4-$B17,0.4),0))+(2/100)*FLOOR(MIN(AM$1, 100000), 5000)/5000))</f>
        <v>0.67999999999999716</v>
      </c>
      <c r="AN17" s="19">
        <f t="shared" ref="AN17" si="256">$B17-AM17</f>
        <v>1.4300000000000055</v>
      </c>
      <c r="AO17" s="16">
        <f>IF(OR($B17="", AO$1=""), 0, IF($B17-'DOEE Payment Calculator'!$I$12&gt;0.2, 0, IF($B17&gt;'DOEE Payment Calculator'!$I$12+0.2,0,MAX(MIN('DOEE Payment Calculator'!$I$12+0.4-$B17,0.4),0))+(2/100)*FLOOR(MIN(AO$1, 100000), 5000)/5000))</f>
        <v>0.69999999999999718</v>
      </c>
      <c r="AP17" s="19">
        <f t="shared" ref="AP17" si="257">$B17-AO17</f>
        <v>1.4100000000000055</v>
      </c>
      <c r="AQ17" s="16">
        <f>IF(OR($B17="", AQ$1=""), 0, IF($B17-'DOEE Payment Calculator'!$I$12&gt;0.2, 0, IF($B17&gt;'DOEE Payment Calculator'!$I$12+0.2,0,MAX(MIN('DOEE Payment Calculator'!$I$12+0.4-$B17,0.4),0))+(2/100)*FLOOR(MIN(AQ$1, 100000), 5000)/5000))</f>
        <v>0.7199999999999972</v>
      </c>
      <c r="AR17" s="19">
        <f t="shared" ref="AR17" si="258">$B17-AQ17</f>
        <v>1.3900000000000055</v>
      </c>
    </row>
    <row r="18" spans="2:44" ht="16.5" x14ac:dyDescent="0.3">
      <c r="B18" s="16">
        <f t="shared" si="27"/>
        <v>2.1000000000000028</v>
      </c>
      <c r="C18" s="16">
        <f>IF(OR($B18="", C$1=""), 0, IF($B18-'DOEE Payment Calculator'!$I$12&gt;0.2, 0, IF($B18&gt;'DOEE Payment Calculator'!$I$12+0.2,0,MAX(MIN('DOEE Payment Calculator'!$I$12+0.4-$B18,0.4),0))+(2/100)*FLOOR(MIN(C$1, 100000), 5000)/5000))</f>
        <v>0.32999999999999696</v>
      </c>
      <c r="D18" s="19">
        <f t="shared" ref="D18" si="259">$B18-C18</f>
        <v>1.7700000000000058</v>
      </c>
      <c r="E18" s="16">
        <f>IF(OR($B18="", E$1=""), 0, IF($B18-'DOEE Payment Calculator'!$I$12&gt;0.2, 0, IF($B18&gt;'DOEE Payment Calculator'!$I$12+0.2,0,MAX(MIN('DOEE Payment Calculator'!$I$12+0.4-$B18,0.4),0))+(2/100)*FLOOR(MIN(E$1, 100000), 5000)/5000))</f>
        <v>0.34999999999999698</v>
      </c>
      <c r="F18" s="19">
        <f t="shared" ref="F18" si="260">$B18-E18</f>
        <v>1.7500000000000058</v>
      </c>
      <c r="G18" s="16">
        <f>IF(OR($B18="", G$1=""), 0, IF($B18-'DOEE Payment Calculator'!$I$12&gt;0.2, 0, IF($B18&gt;'DOEE Payment Calculator'!$I$12+0.2,0,MAX(MIN('DOEE Payment Calculator'!$I$12+0.4-$B18,0.4),0))+(2/100)*FLOOR(MIN(G$1, 100000), 5000)/5000))</f>
        <v>0.36999999999999694</v>
      </c>
      <c r="H18" s="19">
        <f t="shared" ref="H18" si="261">$B18-G18</f>
        <v>1.7300000000000058</v>
      </c>
      <c r="I18" s="16">
        <f>IF(OR($B18="", I$1=""), 0, IF($B18-'DOEE Payment Calculator'!$I$12&gt;0.2, 0, IF($B18&gt;'DOEE Payment Calculator'!$I$12+0.2,0,MAX(MIN('DOEE Payment Calculator'!$I$12+0.4-$B18,0.4),0))+(2/100)*FLOOR(MIN(I$1, 100000), 5000)/5000))</f>
        <v>0.38999999999999696</v>
      </c>
      <c r="J18" s="19">
        <f t="shared" ref="J18" si="262">$B18-I18</f>
        <v>1.7100000000000057</v>
      </c>
      <c r="K18" s="16">
        <f>IF(OR($B18="", K$1=""), 0, IF($B18-'DOEE Payment Calculator'!$I$12&gt;0.2, 0, IF($B18&gt;'DOEE Payment Calculator'!$I$12+0.2,0,MAX(MIN('DOEE Payment Calculator'!$I$12+0.4-$B18,0.4),0))+(2/100)*FLOOR(MIN(K$1, 100000), 5000)/5000))</f>
        <v>0.40999999999999698</v>
      </c>
      <c r="L18" s="19">
        <f t="shared" ref="L18" si="263">$B18-K18</f>
        <v>1.6900000000000057</v>
      </c>
      <c r="M18" s="16">
        <f>IF(OR($B18="", M$1=""), 0, IF($B18-'DOEE Payment Calculator'!$I$12&gt;0.2, 0, IF($B18&gt;'DOEE Payment Calculator'!$I$12+0.2,0,MAX(MIN('DOEE Payment Calculator'!$I$12+0.4-$B18,0.4),0))+(2/100)*FLOOR(MIN(M$1, 100000), 5000)/5000))</f>
        <v>0.42999999999999694</v>
      </c>
      <c r="N18" s="19">
        <f t="shared" ref="N18" si="264">$B18-M18</f>
        <v>1.6700000000000057</v>
      </c>
      <c r="O18" s="16">
        <f>IF(OR($B18="", O$1=""), 0, IF($B18-'DOEE Payment Calculator'!$I$12&gt;0.2, 0, IF($B18&gt;'DOEE Payment Calculator'!$I$12+0.2,0,MAX(MIN('DOEE Payment Calculator'!$I$12+0.4-$B18,0.4),0))+(2/100)*FLOOR(MIN(O$1, 100000), 5000)/5000))</f>
        <v>0.44999999999999696</v>
      </c>
      <c r="P18" s="19">
        <f t="shared" ref="P18" si="265">$B18-O18</f>
        <v>1.6500000000000057</v>
      </c>
      <c r="Q18" s="16">
        <f>IF(OR($B18="", Q$1=""), 0, IF($B18-'DOEE Payment Calculator'!$I$12&gt;0.2, 0, IF($B18&gt;'DOEE Payment Calculator'!$I$12+0.2,0,MAX(MIN('DOEE Payment Calculator'!$I$12+0.4-$B18,0.4),0))+(2/100)*FLOOR(MIN(Q$1, 100000), 5000)/5000))</f>
        <v>0.46999999999999698</v>
      </c>
      <c r="R18" s="19">
        <f t="shared" ref="R18" si="266">$B18-Q18</f>
        <v>1.6300000000000057</v>
      </c>
      <c r="S18" s="16">
        <f>IF(OR($B18="", S$1=""), 0, IF($B18-'DOEE Payment Calculator'!$I$12&gt;0.2, 0, IF($B18&gt;'DOEE Payment Calculator'!$I$12+0.2,0,MAX(MIN('DOEE Payment Calculator'!$I$12+0.4-$B18,0.4),0))+(2/100)*FLOOR(MIN(S$1, 100000), 5000)/5000))</f>
        <v>0.48999999999999699</v>
      </c>
      <c r="T18" s="19">
        <f t="shared" ref="T18" si="267">$B18-S18</f>
        <v>1.6100000000000056</v>
      </c>
      <c r="U18" s="16">
        <f>IF(OR($B18="", U$1=""), 0, IF($B18-'DOEE Payment Calculator'!$I$12&gt;0.2, 0, IF($B18&gt;'DOEE Payment Calculator'!$I$12+0.2,0,MAX(MIN('DOEE Payment Calculator'!$I$12+0.4-$B18,0.4),0))+(2/100)*FLOOR(MIN(U$1, 100000), 5000)/5000))</f>
        <v>0.5099999999999969</v>
      </c>
      <c r="V18" s="19">
        <f t="shared" ref="V18" si="268">$B18-U18</f>
        <v>1.5900000000000059</v>
      </c>
      <c r="W18" s="16">
        <f>IF(OR($B18="", W$1=""), 0, IF($B18-'DOEE Payment Calculator'!$I$12&gt;0.2, 0, IF($B18&gt;'DOEE Payment Calculator'!$I$12+0.2,0,MAX(MIN('DOEE Payment Calculator'!$I$12+0.4-$B18,0.4),0))+(2/100)*FLOOR(MIN(W$1, 100000), 5000)/5000))</f>
        <v>0.52999999999999692</v>
      </c>
      <c r="X18" s="19">
        <f t="shared" ref="X18" si="269">$B18-W18</f>
        <v>1.5700000000000058</v>
      </c>
      <c r="Y18" s="16">
        <f>IF(OR($B18="", Y$1=""), 0, IF($B18-'DOEE Payment Calculator'!$I$12&gt;0.2, 0, IF($B18&gt;'DOEE Payment Calculator'!$I$12+0.2,0,MAX(MIN('DOEE Payment Calculator'!$I$12+0.4-$B18,0.4),0))+(2/100)*FLOOR(MIN(Y$1, 100000), 5000)/5000))</f>
        <v>0.54999999999999694</v>
      </c>
      <c r="Z18" s="19">
        <f t="shared" ref="Z18" si="270">$B18-Y18</f>
        <v>1.5500000000000058</v>
      </c>
      <c r="AA18" s="16">
        <f>IF(OR($B18="", AA$1=""), 0, IF($B18-'DOEE Payment Calculator'!$I$12&gt;0.2, 0, IF($B18&gt;'DOEE Payment Calculator'!$I$12+0.2,0,MAX(MIN('DOEE Payment Calculator'!$I$12+0.4-$B18,0.4),0))+(2/100)*FLOOR(MIN(AA$1, 100000), 5000)/5000))</f>
        <v>0.56999999999999695</v>
      </c>
      <c r="AB18" s="19">
        <f t="shared" ref="AB18" si="271">$B18-AA18</f>
        <v>1.5300000000000058</v>
      </c>
      <c r="AC18" s="16">
        <f>IF(OR($B18="", AC$1=""), 0, IF($B18-'DOEE Payment Calculator'!$I$12&gt;0.2, 0, IF($B18&gt;'DOEE Payment Calculator'!$I$12+0.2,0,MAX(MIN('DOEE Payment Calculator'!$I$12+0.4-$B18,0.4),0))+(2/100)*FLOOR(MIN(AC$1, 100000), 5000)/5000))</f>
        <v>0.58999999999999697</v>
      </c>
      <c r="AD18" s="19">
        <f t="shared" ref="AD18" si="272">$B18-AC18</f>
        <v>1.5100000000000058</v>
      </c>
      <c r="AE18" s="16">
        <f>IF(OR($B18="", AE$1=""), 0, IF($B18-'DOEE Payment Calculator'!$I$12&gt;0.2, 0, IF($B18&gt;'DOEE Payment Calculator'!$I$12+0.2,0,MAX(MIN('DOEE Payment Calculator'!$I$12+0.4-$B18,0.4),0))+(2/100)*FLOOR(MIN(AE$1, 100000), 5000)/5000))</f>
        <v>0.60999999999999699</v>
      </c>
      <c r="AF18" s="19">
        <f t="shared" ref="AF18" si="273">$B18-AE18</f>
        <v>1.4900000000000058</v>
      </c>
      <c r="AG18" s="16">
        <f>IF(OR($B18="", AG$1=""), 0, IF($B18-'DOEE Payment Calculator'!$I$12&gt;0.2, 0, IF($B18&gt;'DOEE Payment Calculator'!$I$12+0.2,0,MAX(MIN('DOEE Payment Calculator'!$I$12+0.4-$B18,0.4),0))+(2/100)*FLOOR(MIN(AG$1, 100000), 5000)/5000))</f>
        <v>0.62999999999999701</v>
      </c>
      <c r="AH18" s="19">
        <f t="shared" ref="AH18" si="274">$B18-AG18</f>
        <v>1.4700000000000057</v>
      </c>
      <c r="AI18" s="16">
        <f>IF(OR($B18="", AI$1=""), 0, IF($B18-'DOEE Payment Calculator'!$I$12&gt;0.2, 0, IF($B18&gt;'DOEE Payment Calculator'!$I$12+0.2,0,MAX(MIN('DOEE Payment Calculator'!$I$12+0.4-$B18,0.4),0))+(2/100)*FLOOR(MIN(AI$1, 100000), 5000)/5000))</f>
        <v>0.64999999999999702</v>
      </c>
      <c r="AJ18" s="19">
        <f t="shared" ref="AJ18" si="275">$B18-AI18</f>
        <v>1.4500000000000057</v>
      </c>
      <c r="AK18" s="16">
        <f>IF(OR($B18="", AK$1=""), 0, IF($B18-'DOEE Payment Calculator'!$I$12&gt;0.2, 0, IF($B18&gt;'DOEE Payment Calculator'!$I$12+0.2,0,MAX(MIN('DOEE Payment Calculator'!$I$12+0.4-$B18,0.4),0))+(2/100)*FLOOR(MIN(AK$1, 100000), 5000)/5000))</f>
        <v>0.66999999999999704</v>
      </c>
      <c r="AL18" s="19">
        <f t="shared" ref="AL18" si="276">$B18-AK18</f>
        <v>1.4300000000000057</v>
      </c>
      <c r="AM18" s="16">
        <f>IF(OR($B18="", AM$1=""), 0, IF($B18-'DOEE Payment Calculator'!$I$12&gt;0.2, 0, IF($B18&gt;'DOEE Payment Calculator'!$I$12+0.2,0,MAX(MIN('DOEE Payment Calculator'!$I$12+0.4-$B18,0.4),0))+(2/100)*FLOOR(MIN(AM$1, 100000), 5000)/5000))</f>
        <v>0.68999999999999695</v>
      </c>
      <c r="AN18" s="19">
        <f t="shared" ref="AN18" si="277">$B18-AM18</f>
        <v>1.4100000000000059</v>
      </c>
      <c r="AO18" s="16">
        <f>IF(OR($B18="", AO$1=""), 0, IF($B18-'DOEE Payment Calculator'!$I$12&gt;0.2, 0, IF($B18&gt;'DOEE Payment Calculator'!$I$12+0.2,0,MAX(MIN('DOEE Payment Calculator'!$I$12+0.4-$B18,0.4),0))+(2/100)*FLOOR(MIN(AO$1, 100000), 5000)/5000))</f>
        <v>0.70999999999999697</v>
      </c>
      <c r="AP18" s="19">
        <f t="shared" ref="AP18" si="278">$B18-AO18</f>
        <v>1.3900000000000059</v>
      </c>
      <c r="AQ18" s="16">
        <f>IF(OR($B18="", AQ$1=""), 0, IF($B18-'DOEE Payment Calculator'!$I$12&gt;0.2, 0, IF($B18&gt;'DOEE Payment Calculator'!$I$12+0.2,0,MAX(MIN('DOEE Payment Calculator'!$I$12+0.4-$B18,0.4),0))+(2/100)*FLOOR(MIN(AQ$1, 100000), 5000)/5000))</f>
        <v>0.72999999999999698</v>
      </c>
      <c r="AR18" s="19">
        <f t="shared" ref="AR18" si="279">$B18-AQ18</f>
        <v>1.3700000000000059</v>
      </c>
    </row>
    <row r="19" spans="2:44" ht="16.5" x14ac:dyDescent="0.3">
      <c r="B19" s="16">
        <f t="shared" si="27"/>
        <v>2.090000000000003</v>
      </c>
      <c r="C19" s="16">
        <f>IF(OR($B19="", C$1=""), 0, IF($B19-'DOEE Payment Calculator'!$I$12&gt;0.2, 0, IF($B19&gt;'DOEE Payment Calculator'!$I$12+0.2,0,MAX(MIN('DOEE Payment Calculator'!$I$12+0.4-$B19,0.4),0))+(2/100)*FLOOR(MIN(C$1, 100000), 5000)/5000))</f>
        <v>0.33999999999999675</v>
      </c>
      <c r="D19" s="19">
        <f t="shared" ref="D19" si="280">$B19-C19</f>
        <v>1.7500000000000062</v>
      </c>
      <c r="E19" s="16">
        <f>IF(OR($B19="", E$1=""), 0, IF($B19-'DOEE Payment Calculator'!$I$12&gt;0.2, 0, IF($B19&gt;'DOEE Payment Calculator'!$I$12+0.2,0,MAX(MIN('DOEE Payment Calculator'!$I$12+0.4-$B19,0.4),0))+(2/100)*FLOOR(MIN(E$1, 100000), 5000)/5000))</f>
        <v>0.35999999999999677</v>
      </c>
      <c r="F19" s="19">
        <f t="shared" ref="F19" si="281">$B19-E19</f>
        <v>1.7300000000000062</v>
      </c>
      <c r="G19" s="16">
        <f>IF(OR($B19="", G$1=""), 0, IF($B19-'DOEE Payment Calculator'!$I$12&gt;0.2, 0, IF($B19&gt;'DOEE Payment Calculator'!$I$12+0.2,0,MAX(MIN('DOEE Payment Calculator'!$I$12+0.4-$B19,0.4),0))+(2/100)*FLOOR(MIN(G$1, 100000), 5000)/5000))</f>
        <v>0.37999999999999673</v>
      </c>
      <c r="H19" s="19">
        <f t="shared" ref="H19" si="282">$B19-G19</f>
        <v>1.7100000000000062</v>
      </c>
      <c r="I19" s="16">
        <f>IF(OR($B19="", I$1=""), 0, IF($B19-'DOEE Payment Calculator'!$I$12&gt;0.2, 0, IF($B19&gt;'DOEE Payment Calculator'!$I$12+0.2,0,MAX(MIN('DOEE Payment Calculator'!$I$12+0.4-$B19,0.4),0))+(2/100)*FLOOR(MIN(I$1, 100000), 5000)/5000))</f>
        <v>0.39999999999999675</v>
      </c>
      <c r="J19" s="19">
        <f t="shared" ref="J19" si="283">$B19-I19</f>
        <v>1.6900000000000062</v>
      </c>
      <c r="K19" s="16">
        <f>IF(OR($B19="", K$1=""), 0, IF($B19-'DOEE Payment Calculator'!$I$12&gt;0.2, 0, IF($B19&gt;'DOEE Payment Calculator'!$I$12+0.2,0,MAX(MIN('DOEE Payment Calculator'!$I$12+0.4-$B19,0.4),0))+(2/100)*FLOOR(MIN(K$1, 100000), 5000)/5000))</f>
        <v>0.41999999999999676</v>
      </c>
      <c r="L19" s="19">
        <f t="shared" ref="L19" si="284">$B19-K19</f>
        <v>1.6700000000000061</v>
      </c>
      <c r="M19" s="16">
        <f>IF(OR($B19="", M$1=""), 0, IF($B19-'DOEE Payment Calculator'!$I$12&gt;0.2, 0, IF($B19&gt;'DOEE Payment Calculator'!$I$12+0.2,0,MAX(MIN('DOEE Payment Calculator'!$I$12+0.4-$B19,0.4),0))+(2/100)*FLOOR(MIN(M$1, 100000), 5000)/5000))</f>
        <v>0.43999999999999673</v>
      </c>
      <c r="N19" s="19">
        <f t="shared" ref="N19" si="285">$B19-M19</f>
        <v>1.6500000000000061</v>
      </c>
      <c r="O19" s="16">
        <f>IF(OR($B19="", O$1=""), 0, IF($B19-'DOEE Payment Calculator'!$I$12&gt;0.2, 0, IF($B19&gt;'DOEE Payment Calculator'!$I$12+0.2,0,MAX(MIN('DOEE Payment Calculator'!$I$12+0.4-$B19,0.4),0))+(2/100)*FLOOR(MIN(O$1, 100000), 5000)/5000))</f>
        <v>0.45999999999999674</v>
      </c>
      <c r="P19" s="19">
        <f t="shared" ref="P19" si="286">$B19-O19</f>
        <v>1.6300000000000061</v>
      </c>
      <c r="Q19" s="16">
        <f>IF(OR($B19="", Q$1=""), 0, IF($B19-'DOEE Payment Calculator'!$I$12&gt;0.2, 0, IF($B19&gt;'DOEE Payment Calculator'!$I$12+0.2,0,MAX(MIN('DOEE Payment Calculator'!$I$12+0.4-$B19,0.4),0))+(2/100)*FLOOR(MIN(Q$1, 100000), 5000)/5000))</f>
        <v>0.47999999999999676</v>
      </c>
      <c r="R19" s="19">
        <f t="shared" ref="R19" si="287">$B19-Q19</f>
        <v>1.6100000000000061</v>
      </c>
      <c r="S19" s="16">
        <f>IF(OR($B19="", S$1=""), 0, IF($B19-'DOEE Payment Calculator'!$I$12&gt;0.2, 0, IF($B19&gt;'DOEE Payment Calculator'!$I$12+0.2,0,MAX(MIN('DOEE Payment Calculator'!$I$12+0.4-$B19,0.4),0))+(2/100)*FLOOR(MIN(S$1, 100000), 5000)/5000))</f>
        <v>0.49999999999999678</v>
      </c>
      <c r="T19" s="19">
        <f t="shared" ref="T19" si="288">$B19-S19</f>
        <v>1.5900000000000061</v>
      </c>
      <c r="U19" s="16">
        <f>IF(OR($B19="", U$1=""), 0, IF($B19-'DOEE Payment Calculator'!$I$12&gt;0.2, 0, IF($B19&gt;'DOEE Payment Calculator'!$I$12+0.2,0,MAX(MIN('DOEE Payment Calculator'!$I$12+0.4-$B19,0.4),0))+(2/100)*FLOOR(MIN(U$1, 100000), 5000)/5000))</f>
        <v>0.51999999999999669</v>
      </c>
      <c r="V19" s="19">
        <f t="shared" ref="V19" si="289">$B19-U19</f>
        <v>1.5700000000000063</v>
      </c>
      <c r="W19" s="16">
        <f>IF(OR($B19="", W$1=""), 0, IF($B19-'DOEE Payment Calculator'!$I$12&gt;0.2, 0, IF($B19&gt;'DOEE Payment Calculator'!$I$12+0.2,0,MAX(MIN('DOEE Payment Calculator'!$I$12+0.4-$B19,0.4),0))+(2/100)*FLOOR(MIN(W$1, 100000), 5000)/5000))</f>
        <v>0.5399999999999967</v>
      </c>
      <c r="X19" s="19">
        <f t="shared" ref="X19" si="290">$B19-W19</f>
        <v>1.5500000000000063</v>
      </c>
      <c r="Y19" s="16">
        <f>IF(OR($B19="", Y$1=""), 0, IF($B19-'DOEE Payment Calculator'!$I$12&gt;0.2, 0, IF($B19&gt;'DOEE Payment Calculator'!$I$12+0.2,0,MAX(MIN('DOEE Payment Calculator'!$I$12+0.4-$B19,0.4),0))+(2/100)*FLOOR(MIN(Y$1, 100000), 5000)/5000))</f>
        <v>0.55999999999999672</v>
      </c>
      <c r="Z19" s="19">
        <f t="shared" ref="Z19" si="291">$B19-Y19</f>
        <v>1.5300000000000062</v>
      </c>
      <c r="AA19" s="16">
        <f>IF(OR($B19="", AA$1=""), 0, IF($B19-'DOEE Payment Calculator'!$I$12&gt;0.2, 0, IF($B19&gt;'DOEE Payment Calculator'!$I$12+0.2,0,MAX(MIN('DOEE Payment Calculator'!$I$12+0.4-$B19,0.4),0))+(2/100)*FLOOR(MIN(AA$1, 100000), 5000)/5000))</f>
        <v>0.57999999999999674</v>
      </c>
      <c r="AB19" s="19">
        <f t="shared" ref="AB19" si="292">$B19-AA19</f>
        <v>1.5100000000000062</v>
      </c>
      <c r="AC19" s="16">
        <f>IF(OR($B19="", AC$1=""), 0, IF($B19-'DOEE Payment Calculator'!$I$12&gt;0.2, 0, IF($B19&gt;'DOEE Payment Calculator'!$I$12+0.2,0,MAX(MIN('DOEE Payment Calculator'!$I$12+0.4-$B19,0.4),0))+(2/100)*FLOOR(MIN(AC$1, 100000), 5000)/5000))</f>
        <v>0.59999999999999676</v>
      </c>
      <c r="AD19" s="19">
        <f t="shared" ref="AD19" si="293">$B19-AC19</f>
        <v>1.4900000000000062</v>
      </c>
      <c r="AE19" s="16">
        <f>IF(OR($B19="", AE$1=""), 0, IF($B19-'DOEE Payment Calculator'!$I$12&gt;0.2, 0, IF($B19&gt;'DOEE Payment Calculator'!$I$12+0.2,0,MAX(MIN('DOEE Payment Calculator'!$I$12+0.4-$B19,0.4),0))+(2/100)*FLOOR(MIN(AE$1, 100000), 5000)/5000))</f>
        <v>0.61999999999999678</v>
      </c>
      <c r="AF19" s="19">
        <f t="shared" ref="AF19" si="294">$B19-AE19</f>
        <v>1.4700000000000062</v>
      </c>
      <c r="AG19" s="16">
        <f>IF(OR($B19="", AG$1=""), 0, IF($B19-'DOEE Payment Calculator'!$I$12&gt;0.2, 0, IF($B19&gt;'DOEE Payment Calculator'!$I$12+0.2,0,MAX(MIN('DOEE Payment Calculator'!$I$12+0.4-$B19,0.4),0))+(2/100)*FLOOR(MIN(AG$1, 100000), 5000)/5000))</f>
        <v>0.63999999999999679</v>
      </c>
      <c r="AH19" s="19">
        <f t="shared" ref="AH19" si="295">$B19-AG19</f>
        <v>1.4500000000000062</v>
      </c>
      <c r="AI19" s="16">
        <f>IF(OR($B19="", AI$1=""), 0, IF($B19-'DOEE Payment Calculator'!$I$12&gt;0.2, 0, IF($B19&gt;'DOEE Payment Calculator'!$I$12+0.2,0,MAX(MIN('DOEE Payment Calculator'!$I$12+0.4-$B19,0.4),0))+(2/100)*FLOOR(MIN(AI$1, 100000), 5000)/5000))</f>
        <v>0.65999999999999681</v>
      </c>
      <c r="AJ19" s="19">
        <f t="shared" ref="AJ19" si="296">$B19-AI19</f>
        <v>1.4300000000000062</v>
      </c>
      <c r="AK19" s="16">
        <f>IF(OR($B19="", AK$1=""), 0, IF($B19-'DOEE Payment Calculator'!$I$12&gt;0.2, 0, IF($B19&gt;'DOEE Payment Calculator'!$I$12+0.2,0,MAX(MIN('DOEE Payment Calculator'!$I$12+0.4-$B19,0.4),0))+(2/100)*FLOOR(MIN(AK$1, 100000), 5000)/5000))</f>
        <v>0.67999999999999683</v>
      </c>
      <c r="AL19" s="19">
        <f t="shared" ref="AL19" si="297">$B19-AK19</f>
        <v>1.4100000000000061</v>
      </c>
      <c r="AM19" s="16">
        <f>IF(OR($B19="", AM$1=""), 0, IF($B19-'DOEE Payment Calculator'!$I$12&gt;0.2, 0, IF($B19&gt;'DOEE Payment Calculator'!$I$12+0.2,0,MAX(MIN('DOEE Payment Calculator'!$I$12+0.4-$B19,0.4),0))+(2/100)*FLOOR(MIN(AM$1, 100000), 5000)/5000))</f>
        <v>0.69999999999999674</v>
      </c>
      <c r="AN19" s="19">
        <f t="shared" ref="AN19" si="298">$B19-AM19</f>
        <v>1.3900000000000063</v>
      </c>
      <c r="AO19" s="16">
        <f>IF(OR($B19="", AO$1=""), 0, IF($B19-'DOEE Payment Calculator'!$I$12&gt;0.2, 0, IF($B19&gt;'DOEE Payment Calculator'!$I$12+0.2,0,MAX(MIN('DOEE Payment Calculator'!$I$12+0.4-$B19,0.4),0))+(2/100)*FLOOR(MIN(AO$1, 100000), 5000)/5000))</f>
        <v>0.71999999999999675</v>
      </c>
      <c r="AP19" s="19">
        <f t="shared" ref="AP19" si="299">$B19-AO19</f>
        <v>1.3700000000000063</v>
      </c>
      <c r="AQ19" s="16">
        <f>IF(OR($B19="", AQ$1=""), 0, IF($B19-'DOEE Payment Calculator'!$I$12&gt;0.2, 0, IF($B19&gt;'DOEE Payment Calculator'!$I$12+0.2,0,MAX(MIN('DOEE Payment Calculator'!$I$12+0.4-$B19,0.4),0))+(2/100)*FLOOR(MIN(AQ$1, 100000), 5000)/5000))</f>
        <v>0.73999999999999677</v>
      </c>
      <c r="AR19" s="19">
        <f t="shared" ref="AR19" si="300">$B19-AQ19</f>
        <v>1.3500000000000063</v>
      </c>
    </row>
    <row r="20" spans="2:44" ht="16.5" x14ac:dyDescent="0.3">
      <c r="B20" s="16">
        <f t="shared" si="27"/>
        <v>2.0800000000000032</v>
      </c>
      <c r="C20" s="16">
        <f>IF(OR($B20="", C$1=""), 0, IF($B20-'DOEE Payment Calculator'!$I$12&gt;0.2, 0, IF($B20&gt;'DOEE Payment Calculator'!$I$12+0.2,0,MAX(MIN('DOEE Payment Calculator'!$I$12+0.4-$B20,0.4),0))+(2/100)*FLOOR(MIN(C$1, 100000), 5000)/5000))</f>
        <v>0.34999999999999654</v>
      </c>
      <c r="D20" s="19">
        <f t="shared" ref="D20" si="301">$B20-C20</f>
        <v>1.7300000000000066</v>
      </c>
      <c r="E20" s="16">
        <f>IF(OR($B20="", E$1=""), 0, IF($B20-'DOEE Payment Calculator'!$I$12&gt;0.2, 0, IF($B20&gt;'DOEE Payment Calculator'!$I$12+0.2,0,MAX(MIN('DOEE Payment Calculator'!$I$12+0.4-$B20,0.4),0))+(2/100)*FLOOR(MIN(E$1, 100000), 5000)/5000))</f>
        <v>0.36999999999999655</v>
      </c>
      <c r="F20" s="19">
        <f t="shared" ref="F20" si="302">$B20-E20</f>
        <v>1.7100000000000066</v>
      </c>
      <c r="G20" s="16">
        <f>IF(OR($B20="", G$1=""), 0, IF($B20-'DOEE Payment Calculator'!$I$12&gt;0.2, 0, IF($B20&gt;'DOEE Payment Calculator'!$I$12+0.2,0,MAX(MIN('DOEE Payment Calculator'!$I$12+0.4-$B20,0.4),0))+(2/100)*FLOOR(MIN(G$1, 100000), 5000)/5000))</f>
        <v>0.38999999999999652</v>
      </c>
      <c r="H20" s="19">
        <f t="shared" ref="H20" si="303">$B20-G20</f>
        <v>1.6900000000000066</v>
      </c>
      <c r="I20" s="16">
        <f>IF(OR($B20="", I$1=""), 0, IF($B20-'DOEE Payment Calculator'!$I$12&gt;0.2, 0, IF($B20&gt;'DOEE Payment Calculator'!$I$12+0.2,0,MAX(MIN('DOEE Payment Calculator'!$I$12+0.4-$B20,0.4),0))+(2/100)*FLOOR(MIN(I$1, 100000), 5000)/5000))</f>
        <v>0.40999999999999653</v>
      </c>
      <c r="J20" s="19">
        <f t="shared" ref="J20" si="304">$B20-I20</f>
        <v>1.6700000000000066</v>
      </c>
      <c r="K20" s="16">
        <f>IF(OR($B20="", K$1=""), 0, IF($B20-'DOEE Payment Calculator'!$I$12&gt;0.2, 0, IF($B20&gt;'DOEE Payment Calculator'!$I$12+0.2,0,MAX(MIN('DOEE Payment Calculator'!$I$12+0.4-$B20,0.4),0))+(2/100)*FLOOR(MIN(K$1, 100000), 5000)/5000))</f>
        <v>0.42999999999999655</v>
      </c>
      <c r="L20" s="19">
        <f t="shared" ref="L20" si="305">$B20-K20</f>
        <v>1.6500000000000066</v>
      </c>
      <c r="M20" s="16">
        <f>IF(OR($B20="", M$1=""), 0, IF($B20-'DOEE Payment Calculator'!$I$12&gt;0.2, 0, IF($B20&gt;'DOEE Payment Calculator'!$I$12+0.2,0,MAX(MIN('DOEE Payment Calculator'!$I$12+0.4-$B20,0.4),0))+(2/100)*FLOOR(MIN(M$1, 100000), 5000)/5000))</f>
        <v>0.44999999999999651</v>
      </c>
      <c r="N20" s="19">
        <f t="shared" ref="N20" si="306">$B20-M20</f>
        <v>1.6300000000000066</v>
      </c>
      <c r="O20" s="16">
        <f>IF(OR($B20="", O$1=""), 0, IF($B20-'DOEE Payment Calculator'!$I$12&gt;0.2, 0, IF($B20&gt;'DOEE Payment Calculator'!$I$12+0.2,0,MAX(MIN('DOEE Payment Calculator'!$I$12+0.4-$B20,0.4),0))+(2/100)*FLOOR(MIN(O$1, 100000), 5000)/5000))</f>
        <v>0.46999999999999653</v>
      </c>
      <c r="P20" s="19">
        <f t="shared" ref="P20" si="307">$B20-O20</f>
        <v>1.6100000000000065</v>
      </c>
      <c r="Q20" s="16">
        <f>IF(OR($B20="", Q$1=""), 0, IF($B20-'DOEE Payment Calculator'!$I$12&gt;0.2, 0, IF($B20&gt;'DOEE Payment Calculator'!$I$12+0.2,0,MAX(MIN('DOEE Payment Calculator'!$I$12+0.4-$B20,0.4),0))+(2/100)*FLOOR(MIN(Q$1, 100000), 5000)/5000))</f>
        <v>0.48999999999999655</v>
      </c>
      <c r="R20" s="19">
        <f t="shared" ref="R20" si="308">$B20-Q20</f>
        <v>1.5900000000000065</v>
      </c>
      <c r="S20" s="16">
        <f>IF(OR($B20="", S$1=""), 0, IF($B20-'DOEE Payment Calculator'!$I$12&gt;0.2, 0, IF($B20&gt;'DOEE Payment Calculator'!$I$12+0.2,0,MAX(MIN('DOEE Payment Calculator'!$I$12+0.4-$B20,0.4),0))+(2/100)*FLOOR(MIN(S$1, 100000), 5000)/5000))</f>
        <v>0.50999999999999657</v>
      </c>
      <c r="T20" s="19">
        <f t="shared" ref="T20" si="309">$B20-S20</f>
        <v>1.5700000000000065</v>
      </c>
      <c r="U20" s="16">
        <f>IF(OR($B20="", U$1=""), 0, IF($B20-'DOEE Payment Calculator'!$I$12&gt;0.2, 0, IF($B20&gt;'DOEE Payment Calculator'!$I$12+0.2,0,MAX(MIN('DOEE Payment Calculator'!$I$12+0.4-$B20,0.4),0))+(2/100)*FLOOR(MIN(U$1, 100000), 5000)/5000))</f>
        <v>0.52999999999999647</v>
      </c>
      <c r="V20" s="19">
        <f t="shared" ref="V20" si="310">$B20-U20</f>
        <v>1.5500000000000067</v>
      </c>
      <c r="W20" s="16">
        <f>IF(OR($B20="", W$1=""), 0, IF($B20-'DOEE Payment Calculator'!$I$12&gt;0.2, 0, IF($B20&gt;'DOEE Payment Calculator'!$I$12+0.2,0,MAX(MIN('DOEE Payment Calculator'!$I$12+0.4-$B20,0.4),0))+(2/100)*FLOOR(MIN(W$1, 100000), 5000)/5000))</f>
        <v>0.54999999999999649</v>
      </c>
      <c r="X20" s="19">
        <f t="shared" ref="X20" si="311">$B20-W20</f>
        <v>1.5300000000000067</v>
      </c>
      <c r="Y20" s="16">
        <f>IF(OR($B20="", Y$1=""), 0, IF($B20-'DOEE Payment Calculator'!$I$12&gt;0.2, 0, IF($B20&gt;'DOEE Payment Calculator'!$I$12+0.2,0,MAX(MIN('DOEE Payment Calculator'!$I$12+0.4-$B20,0.4),0))+(2/100)*FLOOR(MIN(Y$1, 100000), 5000)/5000))</f>
        <v>0.56999999999999651</v>
      </c>
      <c r="Z20" s="19">
        <f t="shared" ref="Z20" si="312">$B20-Y20</f>
        <v>1.5100000000000067</v>
      </c>
      <c r="AA20" s="16">
        <f>IF(OR($B20="", AA$1=""), 0, IF($B20-'DOEE Payment Calculator'!$I$12&gt;0.2, 0, IF($B20&gt;'DOEE Payment Calculator'!$I$12+0.2,0,MAX(MIN('DOEE Payment Calculator'!$I$12+0.4-$B20,0.4),0))+(2/100)*FLOOR(MIN(AA$1, 100000), 5000)/5000))</f>
        <v>0.58999999999999653</v>
      </c>
      <c r="AB20" s="19">
        <f t="shared" ref="AB20" si="313">$B20-AA20</f>
        <v>1.4900000000000067</v>
      </c>
      <c r="AC20" s="16">
        <f>IF(OR($B20="", AC$1=""), 0, IF($B20-'DOEE Payment Calculator'!$I$12&gt;0.2, 0, IF($B20&gt;'DOEE Payment Calculator'!$I$12+0.2,0,MAX(MIN('DOEE Payment Calculator'!$I$12+0.4-$B20,0.4),0))+(2/100)*FLOOR(MIN(AC$1, 100000), 5000)/5000))</f>
        <v>0.60999999999999654</v>
      </c>
      <c r="AD20" s="19">
        <f t="shared" ref="AD20" si="314">$B20-AC20</f>
        <v>1.4700000000000066</v>
      </c>
      <c r="AE20" s="16">
        <f>IF(OR($B20="", AE$1=""), 0, IF($B20-'DOEE Payment Calculator'!$I$12&gt;0.2, 0, IF($B20&gt;'DOEE Payment Calculator'!$I$12+0.2,0,MAX(MIN('DOEE Payment Calculator'!$I$12+0.4-$B20,0.4),0))+(2/100)*FLOOR(MIN(AE$1, 100000), 5000)/5000))</f>
        <v>0.62999999999999656</v>
      </c>
      <c r="AF20" s="19">
        <f t="shared" ref="AF20" si="315">$B20-AE20</f>
        <v>1.4500000000000066</v>
      </c>
      <c r="AG20" s="16">
        <f>IF(OR($B20="", AG$1=""), 0, IF($B20-'DOEE Payment Calculator'!$I$12&gt;0.2, 0, IF($B20&gt;'DOEE Payment Calculator'!$I$12+0.2,0,MAX(MIN('DOEE Payment Calculator'!$I$12+0.4-$B20,0.4),0))+(2/100)*FLOOR(MIN(AG$1, 100000), 5000)/5000))</f>
        <v>0.64999999999999658</v>
      </c>
      <c r="AH20" s="19">
        <f t="shared" ref="AH20" si="316">$B20-AG20</f>
        <v>1.4300000000000066</v>
      </c>
      <c r="AI20" s="16">
        <f>IF(OR($B20="", AI$1=""), 0, IF($B20-'DOEE Payment Calculator'!$I$12&gt;0.2, 0, IF($B20&gt;'DOEE Payment Calculator'!$I$12+0.2,0,MAX(MIN('DOEE Payment Calculator'!$I$12+0.4-$B20,0.4),0))+(2/100)*FLOOR(MIN(AI$1, 100000), 5000)/5000))</f>
        <v>0.6699999999999966</v>
      </c>
      <c r="AJ20" s="19">
        <f t="shared" ref="AJ20" si="317">$B20-AI20</f>
        <v>1.4100000000000066</v>
      </c>
      <c r="AK20" s="16">
        <f>IF(OR($B20="", AK$1=""), 0, IF($B20-'DOEE Payment Calculator'!$I$12&gt;0.2, 0, IF($B20&gt;'DOEE Payment Calculator'!$I$12+0.2,0,MAX(MIN('DOEE Payment Calculator'!$I$12+0.4-$B20,0.4),0))+(2/100)*FLOOR(MIN(AK$1, 100000), 5000)/5000))</f>
        <v>0.68999999999999662</v>
      </c>
      <c r="AL20" s="19">
        <f t="shared" ref="AL20" si="318">$B20-AK20</f>
        <v>1.3900000000000066</v>
      </c>
      <c r="AM20" s="16">
        <f>IF(OR($B20="", AM$1=""), 0, IF($B20-'DOEE Payment Calculator'!$I$12&gt;0.2, 0, IF($B20&gt;'DOEE Payment Calculator'!$I$12+0.2,0,MAX(MIN('DOEE Payment Calculator'!$I$12+0.4-$B20,0.4),0))+(2/100)*FLOOR(MIN(AM$1, 100000), 5000)/5000))</f>
        <v>0.70999999999999652</v>
      </c>
      <c r="AN20" s="19">
        <f t="shared" ref="AN20" si="319">$B20-AM20</f>
        <v>1.3700000000000068</v>
      </c>
      <c r="AO20" s="16">
        <f>IF(OR($B20="", AO$1=""), 0, IF($B20-'DOEE Payment Calculator'!$I$12&gt;0.2, 0, IF($B20&gt;'DOEE Payment Calculator'!$I$12+0.2,0,MAX(MIN('DOEE Payment Calculator'!$I$12+0.4-$B20,0.4),0))+(2/100)*FLOOR(MIN(AO$1, 100000), 5000)/5000))</f>
        <v>0.72999999999999654</v>
      </c>
      <c r="AP20" s="19">
        <f t="shared" ref="AP20" si="320">$B20-AO20</f>
        <v>1.3500000000000068</v>
      </c>
      <c r="AQ20" s="16">
        <f>IF(OR($B20="", AQ$1=""), 0, IF($B20-'DOEE Payment Calculator'!$I$12&gt;0.2, 0, IF($B20&gt;'DOEE Payment Calculator'!$I$12+0.2,0,MAX(MIN('DOEE Payment Calculator'!$I$12+0.4-$B20,0.4),0))+(2/100)*FLOOR(MIN(AQ$1, 100000), 5000)/5000))</f>
        <v>0.74999999999999656</v>
      </c>
      <c r="AR20" s="19">
        <f t="shared" ref="AR20" si="321">$B20-AQ20</f>
        <v>1.3300000000000067</v>
      </c>
    </row>
    <row r="21" spans="2:44" ht="16.5" x14ac:dyDescent="0.3">
      <c r="B21" s="16">
        <f t="shared" si="27"/>
        <v>2.0700000000000034</v>
      </c>
      <c r="C21" s="16">
        <f>IF(OR($B21="", C$1=""), 0, IF($B21-'DOEE Payment Calculator'!$I$12&gt;0.2, 0, IF($B21&gt;'DOEE Payment Calculator'!$I$12+0.2,0,MAX(MIN('DOEE Payment Calculator'!$I$12+0.4-$B21,0.4),0))+(2/100)*FLOOR(MIN(C$1, 100000), 5000)/5000))</f>
        <v>0.35999999999999632</v>
      </c>
      <c r="D21" s="19">
        <f t="shared" ref="D21" si="322">$B21-C21</f>
        <v>1.7100000000000071</v>
      </c>
      <c r="E21" s="16">
        <f>IF(OR($B21="", E$1=""), 0, IF($B21-'DOEE Payment Calculator'!$I$12&gt;0.2, 0, IF($B21&gt;'DOEE Payment Calculator'!$I$12+0.2,0,MAX(MIN('DOEE Payment Calculator'!$I$12+0.4-$B21,0.4),0))+(2/100)*FLOOR(MIN(E$1, 100000), 5000)/5000))</f>
        <v>0.37999999999999634</v>
      </c>
      <c r="F21" s="19">
        <f t="shared" ref="F21" si="323">$B21-E21</f>
        <v>1.6900000000000071</v>
      </c>
      <c r="G21" s="16">
        <f>IF(OR($B21="", G$1=""), 0, IF($B21-'DOEE Payment Calculator'!$I$12&gt;0.2, 0, IF($B21&gt;'DOEE Payment Calculator'!$I$12+0.2,0,MAX(MIN('DOEE Payment Calculator'!$I$12+0.4-$B21,0.4),0))+(2/100)*FLOOR(MIN(G$1, 100000), 5000)/5000))</f>
        <v>0.3999999999999963</v>
      </c>
      <c r="H21" s="19">
        <f t="shared" ref="H21" si="324">$B21-G21</f>
        <v>1.670000000000007</v>
      </c>
      <c r="I21" s="16">
        <f>IF(OR($B21="", I$1=""), 0, IF($B21-'DOEE Payment Calculator'!$I$12&gt;0.2, 0, IF($B21&gt;'DOEE Payment Calculator'!$I$12+0.2,0,MAX(MIN('DOEE Payment Calculator'!$I$12+0.4-$B21,0.4),0))+(2/100)*FLOOR(MIN(I$1, 100000), 5000)/5000))</f>
        <v>0.41999999999999632</v>
      </c>
      <c r="J21" s="19">
        <f t="shared" ref="J21" si="325">$B21-I21</f>
        <v>1.650000000000007</v>
      </c>
      <c r="K21" s="16">
        <f>IF(OR($B21="", K$1=""), 0, IF($B21-'DOEE Payment Calculator'!$I$12&gt;0.2, 0, IF($B21&gt;'DOEE Payment Calculator'!$I$12+0.2,0,MAX(MIN('DOEE Payment Calculator'!$I$12+0.4-$B21,0.4),0))+(2/100)*FLOOR(MIN(K$1, 100000), 5000)/5000))</f>
        <v>0.43999999999999634</v>
      </c>
      <c r="L21" s="19">
        <f t="shared" ref="L21" si="326">$B21-K21</f>
        <v>1.630000000000007</v>
      </c>
      <c r="M21" s="16">
        <f>IF(OR($B21="", M$1=""), 0, IF($B21-'DOEE Payment Calculator'!$I$12&gt;0.2, 0, IF($B21&gt;'DOEE Payment Calculator'!$I$12+0.2,0,MAX(MIN('DOEE Payment Calculator'!$I$12+0.4-$B21,0.4),0))+(2/100)*FLOOR(MIN(M$1, 100000), 5000)/5000))</f>
        <v>0.4599999999999963</v>
      </c>
      <c r="N21" s="19">
        <f t="shared" ref="N21" si="327">$B21-M21</f>
        <v>1.610000000000007</v>
      </c>
      <c r="O21" s="16">
        <f>IF(OR($B21="", O$1=""), 0, IF($B21-'DOEE Payment Calculator'!$I$12&gt;0.2, 0, IF($B21&gt;'DOEE Payment Calculator'!$I$12+0.2,0,MAX(MIN('DOEE Payment Calculator'!$I$12+0.4-$B21,0.4),0))+(2/100)*FLOOR(MIN(O$1, 100000), 5000)/5000))</f>
        <v>0.47999999999999632</v>
      </c>
      <c r="P21" s="19">
        <f t="shared" ref="P21" si="328">$B21-O21</f>
        <v>1.590000000000007</v>
      </c>
      <c r="Q21" s="16">
        <f>IF(OR($B21="", Q$1=""), 0, IF($B21-'DOEE Payment Calculator'!$I$12&gt;0.2, 0, IF($B21&gt;'DOEE Payment Calculator'!$I$12+0.2,0,MAX(MIN('DOEE Payment Calculator'!$I$12+0.4-$B21,0.4),0))+(2/100)*FLOOR(MIN(Q$1, 100000), 5000)/5000))</f>
        <v>0.49999999999999634</v>
      </c>
      <c r="R21" s="19">
        <f t="shared" ref="R21" si="329">$B21-Q21</f>
        <v>1.5700000000000069</v>
      </c>
      <c r="S21" s="16">
        <f>IF(OR($B21="", S$1=""), 0, IF($B21-'DOEE Payment Calculator'!$I$12&gt;0.2, 0, IF($B21&gt;'DOEE Payment Calculator'!$I$12+0.2,0,MAX(MIN('DOEE Payment Calculator'!$I$12+0.4-$B21,0.4),0))+(2/100)*FLOOR(MIN(S$1, 100000), 5000)/5000))</f>
        <v>0.51999999999999635</v>
      </c>
      <c r="T21" s="19">
        <f t="shared" ref="T21" si="330">$B21-S21</f>
        <v>1.5500000000000069</v>
      </c>
      <c r="U21" s="16">
        <f>IF(OR($B21="", U$1=""), 0, IF($B21-'DOEE Payment Calculator'!$I$12&gt;0.2, 0, IF($B21&gt;'DOEE Payment Calculator'!$I$12+0.2,0,MAX(MIN('DOEE Payment Calculator'!$I$12+0.4-$B21,0.4),0))+(2/100)*FLOOR(MIN(U$1, 100000), 5000)/5000))</f>
        <v>0.53999999999999626</v>
      </c>
      <c r="V21" s="19">
        <f t="shared" ref="V21" si="331">$B21-U21</f>
        <v>1.5300000000000071</v>
      </c>
      <c r="W21" s="16">
        <f>IF(OR($B21="", W$1=""), 0, IF($B21-'DOEE Payment Calculator'!$I$12&gt;0.2, 0, IF($B21&gt;'DOEE Payment Calculator'!$I$12+0.2,0,MAX(MIN('DOEE Payment Calculator'!$I$12+0.4-$B21,0.4),0))+(2/100)*FLOOR(MIN(W$1, 100000), 5000)/5000))</f>
        <v>0.55999999999999628</v>
      </c>
      <c r="X21" s="19">
        <f t="shared" ref="X21" si="332">$B21-W21</f>
        <v>1.5100000000000071</v>
      </c>
      <c r="Y21" s="16">
        <f>IF(OR($B21="", Y$1=""), 0, IF($B21-'DOEE Payment Calculator'!$I$12&gt;0.2, 0, IF($B21&gt;'DOEE Payment Calculator'!$I$12+0.2,0,MAX(MIN('DOEE Payment Calculator'!$I$12+0.4-$B21,0.4),0))+(2/100)*FLOOR(MIN(Y$1, 100000), 5000)/5000))</f>
        <v>0.5799999999999963</v>
      </c>
      <c r="Z21" s="19">
        <f t="shared" ref="Z21" si="333">$B21-Y21</f>
        <v>1.4900000000000071</v>
      </c>
      <c r="AA21" s="16">
        <f>IF(OR($B21="", AA$1=""), 0, IF($B21-'DOEE Payment Calculator'!$I$12&gt;0.2, 0, IF($B21&gt;'DOEE Payment Calculator'!$I$12+0.2,0,MAX(MIN('DOEE Payment Calculator'!$I$12+0.4-$B21,0.4),0))+(2/100)*FLOOR(MIN(AA$1, 100000), 5000)/5000))</f>
        <v>0.59999999999999631</v>
      </c>
      <c r="AB21" s="19">
        <f t="shared" ref="AB21" si="334">$B21-AA21</f>
        <v>1.4700000000000071</v>
      </c>
      <c r="AC21" s="16">
        <f>IF(OR($B21="", AC$1=""), 0, IF($B21-'DOEE Payment Calculator'!$I$12&gt;0.2, 0, IF($B21&gt;'DOEE Payment Calculator'!$I$12+0.2,0,MAX(MIN('DOEE Payment Calculator'!$I$12+0.4-$B21,0.4),0))+(2/100)*FLOOR(MIN(AC$1, 100000), 5000)/5000))</f>
        <v>0.61999999999999633</v>
      </c>
      <c r="AD21" s="19">
        <f t="shared" ref="AD21" si="335">$B21-AC21</f>
        <v>1.4500000000000071</v>
      </c>
      <c r="AE21" s="16">
        <f>IF(OR($B21="", AE$1=""), 0, IF($B21-'DOEE Payment Calculator'!$I$12&gt;0.2, 0, IF($B21&gt;'DOEE Payment Calculator'!$I$12+0.2,0,MAX(MIN('DOEE Payment Calculator'!$I$12+0.4-$B21,0.4),0))+(2/100)*FLOOR(MIN(AE$1, 100000), 5000)/5000))</f>
        <v>0.63999999999999635</v>
      </c>
      <c r="AF21" s="19">
        <f t="shared" ref="AF21" si="336">$B21-AE21</f>
        <v>1.430000000000007</v>
      </c>
      <c r="AG21" s="16">
        <f>IF(OR($B21="", AG$1=""), 0, IF($B21-'DOEE Payment Calculator'!$I$12&gt;0.2, 0, IF($B21&gt;'DOEE Payment Calculator'!$I$12+0.2,0,MAX(MIN('DOEE Payment Calculator'!$I$12+0.4-$B21,0.4),0))+(2/100)*FLOOR(MIN(AG$1, 100000), 5000)/5000))</f>
        <v>0.65999999999999637</v>
      </c>
      <c r="AH21" s="19">
        <f t="shared" ref="AH21" si="337">$B21-AG21</f>
        <v>1.410000000000007</v>
      </c>
      <c r="AI21" s="16">
        <f>IF(OR($B21="", AI$1=""), 0, IF($B21-'DOEE Payment Calculator'!$I$12&gt;0.2, 0, IF($B21&gt;'DOEE Payment Calculator'!$I$12+0.2,0,MAX(MIN('DOEE Payment Calculator'!$I$12+0.4-$B21,0.4),0))+(2/100)*FLOOR(MIN(AI$1, 100000), 5000)/5000))</f>
        <v>0.67999999999999639</v>
      </c>
      <c r="AJ21" s="19">
        <f t="shared" ref="AJ21" si="338">$B21-AI21</f>
        <v>1.390000000000007</v>
      </c>
      <c r="AK21" s="16">
        <f>IF(OR($B21="", AK$1=""), 0, IF($B21-'DOEE Payment Calculator'!$I$12&gt;0.2, 0, IF($B21&gt;'DOEE Payment Calculator'!$I$12+0.2,0,MAX(MIN('DOEE Payment Calculator'!$I$12+0.4-$B21,0.4),0))+(2/100)*FLOOR(MIN(AK$1, 100000), 5000)/5000))</f>
        <v>0.6999999999999964</v>
      </c>
      <c r="AL21" s="19">
        <f t="shared" ref="AL21" si="339">$B21-AK21</f>
        <v>1.370000000000007</v>
      </c>
      <c r="AM21" s="16">
        <f>IF(OR($B21="", AM$1=""), 0, IF($B21-'DOEE Payment Calculator'!$I$12&gt;0.2, 0, IF($B21&gt;'DOEE Payment Calculator'!$I$12+0.2,0,MAX(MIN('DOEE Payment Calculator'!$I$12+0.4-$B21,0.4),0))+(2/100)*FLOOR(MIN(AM$1, 100000), 5000)/5000))</f>
        <v>0.71999999999999631</v>
      </c>
      <c r="AN21" s="19">
        <f t="shared" ref="AN21" si="340">$B21-AM21</f>
        <v>1.3500000000000072</v>
      </c>
      <c r="AO21" s="16">
        <f>IF(OR($B21="", AO$1=""), 0, IF($B21-'DOEE Payment Calculator'!$I$12&gt;0.2, 0, IF($B21&gt;'DOEE Payment Calculator'!$I$12+0.2,0,MAX(MIN('DOEE Payment Calculator'!$I$12+0.4-$B21,0.4),0))+(2/100)*FLOOR(MIN(AO$1, 100000), 5000)/5000))</f>
        <v>0.73999999999999633</v>
      </c>
      <c r="AP21" s="19">
        <f t="shared" ref="AP21" si="341">$B21-AO21</f>
        <v>1.3300000000000072</v>
      </c>
      <c r="AQ21" s="16">
        <f>IF(OR($B21="", AQ$1=""), 0, IF($B21-'DOEE Payment Calculator'!$I$12&gt;0.2, 0, IF($B21&gt;'DOEE Payment Calculator'!$I$12+0.2,0,MAX(MIN('DOEE Payment Calculator'!$I$12+0.4-$B21,0.4),0))+(2/100)*FLOOR(MIN(AQ$1, 100000), 5000)/5000))</f>
        <v>0.75999999999999635</v>
      </c>
      <c r="AR21" s="19">
        <f t="shared" ref="AR21" si="342">$B21-AQ21</f>
        <v>1.3100000000000072</v>
      </c>
    </row>
    <row r="22" spans="2:44" ht="16.5" x14ac:dyDescent="0.3">
      <c r="B22" s="16">
        <f t="shared" si="27"/>
        <v>2.0600000000000036</v>
      </c>
      <c r="C22" s="16">
        <f>IF(OR($B22="", C$1=""), 0, IF($B22-'DOEE Payment Calculator'!$I$12&gt;0.2, 0, IF($B22&gt;'DOEE Payment Calculator'!$I$12+0.2,0,MAX(MIN('DOEE Payment Calculator'!$I$12+0.4-$B22,0.4),0))+(2/100)*FLOOR(MIN(C$1, 100000), 5000)/5000))</f>
        <v>0.36999999999999611</v>
      </c>
      <c r="D22" s="19">
        <f t="shared" ref="D22" si="343">$B22-C22</f>
        <v>1.6900000000000075</v>
      </c>
      <c r="E22" s="16">
        <f>IF(OR($B22="", E$1=""), 0, IF($B22-'DOEE Payment Calculator'!$I$12&gt;0.2, 0, IF($B22&gt;'DOEE Payment Calculator'!$I$12+0.2,0,MAX(MIN('DOEE Payment Calculator'!$I$12+0.4-$B22,0.4),0))+(2/100)*FLOOR(MIN(E$1, 100000), 5000)/5000))</f>
        <v>0.38999999999999613</v>
      </c>
      <c r="F22" s="19">
        <f t="shared" ref="F22" si="344">$B22-E22</f>
        <v>1.6700000000000075</v>
      </c>
      <c r="G22" s="16">
        <f>IF(OR($B22="", G$1=""), 0, IF($B22-'DOEE Payment Calculator'!$I$12&gt;0.2, 0, IF($B22&gt;'DOEE Payment Calculator'!$I$12+0.2,0,MAX(MIN('DOEE Payment Calculator'!$I$12+0.4-$B22,0.4),0))+(2/100)*FLOOR(MIN(G$1, 100000), 5000)/5000))</f>
        <v>0.40999999999999609</v>
      </c>
      <c r="H22" s="19">
        <f t="shared" ref="H22" si="345">$B22-G22</f>
        <v>1.6500000000000075</v>
      </c>
      <c r="I22" s="16">
        <f>IF(OR($B22="", I$1=""), 0, IF($B22-'DOEE Payment Calculator'!$I$12&gt;0.2, 0, IF($B22&gt;'DOEE Payment Calculator'!$I$12+0.2,0,MAX(MIN('DOEE Payment Calculator'!$I$12+0.4-$B22,0.4),0))+(2/100)*FLOOR(MIN(I$1, 100000), 5000)/5000))</f>
        <v>0.42999999999999611</v>
      </c>
      <c r="J22" s="19">
        <f t="shared" ref="J22" si="346">$B22-I22</f>
        <v>1.6300000000000074</v>
      </c>
      <c r="K22" s="16">
        <f>IF(OR($B22="", K$1=""), 0, IF($B22-'DOEE Payment Calculator'!$I$12&gt;0.2, 0, IF($B22&gt;'DOEE Payment Calculator'!$I$12+0.2,0,MAX(MIN('DOEE Payment Calculator'!$I$12+0.4-$B22,0.4),0))+(2/100)*FLOOR(MIN(K$1, 100000), 5000)/5000))</f>
        <v>0.44999999999999613</v>
      </c>
      <c r="L22" s="19">
        <f t="shared" ref="L22" si="347">$B22-K22</f>
        <v>1.6100000000000074</v>
      </c>
      <c r="M22" s="16">
        <f>IF(OR($B22="", M$1=""), 0, IF($B22-'DOEE Payment Calculator'!$I$12&gt;0.2, 0, IF($B22&gt;'DOEE Payment Calculator'!$I$12+0.2,0,MAX(MIN('DOEE Payment Calculator'!$I$12+0.4-$B22,0.4),0))+(2/100)*FLOOR(MIN(M$1, 100000), 5000)/5000))</f>
        <v>0.46999999999999609</v>
      </c>
      <c r="N22" s="19">
        <f t="shared" ref="N22" si="348">$B22-M22</f>
        <v>1.5900000000000074</v>
      </c>
      <c r="O22" s="16">
        <f>IF(OR($B22="", O$1=""), 0, IF($B22-'DOEE Payment Calculator'!$I$12&gt;0.2, 0, IF($B22&gt;'DOEE Payment Calculator'!$I$12+0.2,0,MAX(MIN('DOEE Payment Calculator'!$I$12+0.4-$B22,0.4),0))+(2/100)*FLOOR(MIN(O$1, 100000), 5000)/5000))</f>
        <v>0.48999999999999611</v>
      </c>
      <c r="P22" s="19">
        <f t="shared" ref="P22" si="349">$B22-O22</f>
        <v>1.5700000000000074</v>
      </c>
      <c r="Q22" s="16">
        <f>IF(OR($B22="", Q$1=""), 0, IF($B22-'DOEE Payment Calculator'!$I$12&gt;0.2, 0, IF($B22&gt;'DOEE Payment Calculator'!$I$12+0.2,0,MAX(MIN('DOEE Payment Calculator'!$I$12+0.4-$B22,0.4),0))+(2/100)*FLOOR(MIN(Q$1, 100000), 5000)/5000))</f>
        <v>0.50999999999999612</v>
      </c>
      <c r="R22" s="19">
        <f t="shared" ref="R22" si="350">$B22-Q22</f>
        <v>1.5500000000000074</v>
      </c>
      <c r="S22" s="16">
        <f>IF(OR($B22="", S$1=""), 0, IF($B22-'DOEE Payment Calculator'!$I$12&gt;0.2, 0, IF($B22&gt;'DOEE Payment Calculator'!$I$12+0.2,0,MAX(MIN('DOEE Payment Calculator'!$I$12+0.4-$B22,0.4),0))+(2/100)*FLOOR(MIN(S$1, 100000), 5000)/5000))</f>
        <v>0.52999999999999614</v>
      </c>
      <c r="T22" s="19">
        <f t="shared" ref="T22" si="351">$B22-S22</f>
        <v>1.5300000000000074</v>
      </c>
      <c r="U22" s="16">
        <f>IF(OR($B22="", U$1=""), 0, IF($B22-'DOEE Payment Calculator'!$I$12&gt;0.2, 0, IF($B22&gt;'DOEE Payment Calculator'!$I$12+0.2,0,MAX(MIN('DOEE Payment Calculator'!$I$12+0.4-$B22,0.4),0))+(2/100)*FLOOR(MIN(U$1, 100000), 5000)/5000))</f>
        <v>0.54999999999999605</v>
      </c>
      <c r="V22" s="19">
        <f t="shared" ref="V22" si="352">$B22-U22</f>
        <v>1.5100000000000076</v>
      </c>
      <c r="W22" s="16">
        <f>IF(OR($B22="", W$1=""), 0, IF($B22-'DOEE Payment Calculator'!$I$12&gt;0.2, 0, IF($B22&gt;'DOEE Payment Calculator'!$I$12+0.2,0,MAX(MIN('DOEE Payment Calculator'!$I$12+0.4-$B22,0.4),0))+(2/100)*FLOOR(MIN(W$1, 100000), 5000)/5000))</f>
        <v>0.56999999999999607</v>
      </c>
      <c r="X22" s="19">
        <f t="shared" ref="X22" si="353">$B22-W22</f>
        <v>1.4900000000000075</v>
      </c>
      <c r="Y22" s="16">
        <f>IF(OR($B22="", Y$1=""), 0, IF($B22-'DOEE Payment Calculator'!$I$12&gt;0.2, 0, IF($B22&gt;'DOEE Payment Calculator'!$I$12+0.2,0,MAX(MIN('DOEE Payment Calculator'!$I$12+0.4-$B22,0.4),0))+(2/100)*FLOOR(MIN(Y$1, 100000), 5000)/5000))</f>
        <v>0.58999999999999608</v>
      </c>
      <c r="Z22" s="19">
        <f t="shared" ref="Z22" si="354">$B22-Y22</f>
        <v>1.4700000000000075</v>
      </c>
      <c r="AA22" s="16">
        <f>IF(OR($B22="", AA$1=""), 0, IF($B22-'DOEE Payment Calculator'!$I$12&gt;0.2, 0, IF($B22&gt;'DOEE Payment Calculator'!$I$12+0.2,0,MAX(MIN('DOEE Payment Calculator'!$I$12+0.4-$B22,0.4),0))+(2/100)*FLOOR(MIN(AA$1, 100000), 5000)/5000))</f>
        <v>0.6099999999999961</v>
      </c>
      <c r="AB22" s="19">
        <f t="shared" ref="AB22" si="355">$B22-AA22</f>
        <v>1.4500000000000075</v>
      </c>
      <c r="AC22" s="16">
        <f>IF(OR($B22="", AC$1=""), 0, IF($B22-'DOEE Payment Calculator'!$I$12&gt;0.2, 0, IF($B22&gt;'DOEE Payment Calculator'!$I$12+0.2,0,MAX(MIN('DOEE Payment Calculator'!$I$12+0.4-$B22,0.4),0))+(2/100)*FLOOR(MIN(AC$1, 100000), 5000)/5000))</f>
        <v>0.62999999999999612</v>
      </c>
      <c r="AD22" s="19">
        <f t="shared" ref="AD22" si="356">$B22-AC22</f>
        <v>1.4300000000000075</v>
      </c>
      <c r="AE22" s="16">
        <f>IF(OR($B22="", AE$1=""), 0, IF($B22-'DOEE Payment Calculator'!$I$12&gt;0.2, 0, IF($B22&gt;'DOEE Payment Calculator'!$I$12+0.2,0,MAX(MIN('DOEE Payment Calculator'!$I$12+0.4-$B22,0.4),0))+(2/100)*FLOOR(MIN(AE$1, 100000), 5000)/5000))</f>
        <v>0.64999999999999614</v>
      </c>
      <c r="AF22" s="19">
        <f t="shared" ref="AF22" si="357">$B22-AE22</f>
        <v>1.4100000000000075</v>
      </c>
      <c r="AG22" s="16">
        <f>IF(OR($B22="", AG$1=""), 0, IF($B22-'DOEE Payment Calculator'!$I$12&gt;0.2, 0, IF($B22&gt;'DOEE Payment Calculator'!$I$12+0.2,0,MAX(MIN('DOEE Payment Calculator'!$I$12+0.4-$B22,0.4),0))+(2/100)*FLOOR(MIN(AG$1, 100000), 5000)/5000))</f>
        <v>0.66999999999999615</v>
      </c>
      <c r="AH22" s="19">
        <f t="shared" ref="AH22" si="358">$B22-AG22</f>
        <v>1.3900000000000075</v>
      </c>
      <c r="AI22" s="16">
        <f>IF(OR($B22="", AI$1=""), 0, IF($B22-'DOEE Payment Calculator'!$I$12&gt;0.2, 0, IF($B22&gt;'DOEE Payment Calculator'!$I$12+0.2,0,MAX(MIN('DOEE Payment Calculator'!$I$12+0.4-$B22,0.4),0))+(2/100)*FLOOR(MIN(AI$1, 100000), 5000)/5000))</f>
        <v>0.68999999999999617</v>
      </c>
      <c r="AJ22" s="19">
        <f t="shared" ref="AJ22" si="359">$B22-AI22</f>
        <v>1.3700000000000074</v>
      </c>
      <c r="AK22" s="16">
        <f>IF(OR($B22="", AK$1=""), 0, IF($B22-'DOEE Payment Calculator'!$I$12&gt;0.2, 0, IF($B22&gt;'DOEE Payment Calculator'!$I$12+0.2,0,MAX(MIN('DOEE Payment Calculator'!$I$12+0.4-$B22,0.4),0))+(2/100)*FLOOR(MIN(AK$1, 100000), 5000)/5000))</f>
        <v>0.70999999999999619</v>
      </c>
      <c r="AL22" s="19">
        <f t="shared" ref="AL22" si="360">$B22-AK22</f>
        <v>1.3500000000000074</v>
      </c>
      <c r="AM22" s="16">
        <f>IF(OR($B22="", AM$1=""), 0, IF($B22-'DOEE Payment Calculator'!$I$12&gt;0.2, 0, IF($B22&gt;'DOEE Payment Calculator'!$I$12+0.2,0,MAX(MIN('DOEE Payment Calculator'!$I$12+0.4-$B22,0.4),0))+(2/100)*FLOOR(MIN(AM$1, 100000), 5000)/5000))</f>
        <v>0.7299999999999961</v>
      </c>
      <c r="AN22" s="19">
        <f t="shared" ref="AN22" si="361">$B22-AM22</f>
        <v>1.3300000000000076</v>
      </c>
      <c r="AO22" s="16">
        <f>IF(OR($B22="", AO$1=""), 0, IF($B22-'DOEE Payment Calculator'!$I$12&gt;0.2, 0, IF($B22&gt;'DOEE Payment Calculator'!$I$12+0.2,0,MAX(MIN('DOEE Payment Calculator'!$I$12+0.4-$B22,0.4),0))+(2/100)*FLOOR(MIN(AO$1, 100000), 5000)/5000))</f>
        <v>0.74999999999999611</v>
      </c>
      <c r="AP22" s="19">
        <f t="shared" ref="AP22" si="362">$B22-AO22</f>
        <v>1.3100000000000076</v>
      </c>
      <c r="AQ22" s="16">
        <f>IF(OR($B22="", AQ$1=""), 0, IF($B22-'DOEE Payment Calculator'!$I$12&gt;0.2, 0, IF($B22&gt;'DOEE Payment Calculator'!$I$12+0.2,0,MAX(MIN('DOEE Payment Calculator'!$I$12+0.4-$B22,0.4),0))+(2/100)*FLOOR(MIN(AQ$1, 100000), 5000)/5000))</f>
        <v>0.76999999999999613</v>
      </c>
      <c r="AR22" s="19">
        <f t="shared" ref="AR22" si="363">$B22-AQ22</f>
        <v>1.2900000000000076</v>
      </c>
    </row>
    <row r="23" spans="2:44" ht="16.5" x14ac:dyDescent="0.3">
      <c r="B23" s="16">
        <f t="shared" si="27"/>
        <v>2.0500000000000038</v>
      </c>
      <c r="C23" s="16">
        <f>IF(OR($B23="", C$1=""), 0, IF($B23-'DOEE Payment Calculator'!$I$12&gt;0.2, 0, IF($B23&gt;'DOEE Payment Calculator'!$I$12+0.2,0,MAX(MIN('DOEE Payment Calculator'!$I$12+0.4-$B23,0.4),0))+(2/100)*FLOOR(MIN(C$1, 100000), 5000)/5000))</f>
        <v>0.3799999999999959</v>
      </c>
      <c r="D23" s="19">
        <f t="shared" ref="D23" si="364">$B23-C23</f>
        <v>1.6700000000000079</v>
      </c>
      <c r="E23" s="16">
        <f>IF(OR($B23="", E$1=""), 0, IF($B23-'DOEE Payment Calculator'!$I$12&gt;0.2, 0, IF($B23&gt;'DOEE Payment Calculator'!$I$12+0.2,0,MAX(MIN('DOEE Payment Calculator'!$I$12+0.4-$B23,0.4),0))+(2/100)*FLOOR(MIN(E$1, 100000), 5000)/5000))</f>
        <v>0.39999999999999591</v>
      </c>
      <c r="F23" s="19">
        <f t="shared" ref="F23" si="365">$B23-E23</f>
        <v>1.6500000000000079</v>
      </c>
      <c r="G23" s="16">
        <f>IF(OR($B23="", G$1=""), 0, IF($B23-'DOEE Payment Calculator'!$I$12&gt;0.2, 0, IF($B23&gt;'DOEE Payment Calculator'!$I$12+0.2,0,MAX(MIN('DOEE Payment Calculator'!$I$12+0.4-$B23,0.4),0))+(2/100)*FLOOR(MIN(G$1, 100000), 5000)/5000))</f>
        <v>0.41999999999999588</v>
      </c>
      <c r="H23" s="19">
        <f t="shared" ref="H23" si="366">$B23-G23</f>
        <v>1.6300000000000079</v>
      </c>
      <c r="I23" s="16">
        <f>IF(OR($B23="", I$1=""), 0, IF($B23-'DOEE Payment Calculator'!$I$12&gt;0.2, 0, IF($B23&gt;'DOEE Payment Calculator'!$I$12+0.2,0,MAX(MIN('DOEE Payment Calculator'!$I$12+0.4-$B23,0.4),0))+(2/100)*FLOOR(MIN(I$1, 100000), 5000)/5000))</f>
        <v>0.43999999999999589</v>
      </c>
      <c r="J23" s="19">
        <f t="shared" ref="J23" si="367">$B23-I23</f>
        <v>1.6100000000000079</v>
      </c>
      <c r="K23" s="16">
        <f>IF(OR($B23="", K$1=""), 0, IF($B23-'DOEE Payment Calculator'!$I$12&gt;0.2, 0, IF($B23&gt;'DOEE Payment Calculator'!$I$12+0.2,0,MAX(MIN('DOEE Payment Calculator'!$I$12+0.4-$B23,0.4),0))+(2/100)*FLOOR(MIN(K$1, 100000), 5000)/5000))</f>
        <v>0.45999999999999591</v>
      </c>
      <c r="L23" s="19">
        <f t="shared" ref="L23" si="368">$B23-K23</f>
        <v>1.5900000000000079</v>
      </c>
      <c r="M23" s="16">
        <f>IF(OR($B23="", M$1=""), 0, IF($B23-'DOEE Payment Calculator'!$I$12&gt;0.2, 0, IF($B23&gt;'DOEE Payment Calculator'!$I$12+0.2,0,MAX(MIN('DOEE Payment Calculator'!$I$12+0.4-$B23,0.4),0))+(2/100)*FLOOR(MIN(M$1, 100000), 5000)/5000))</f>
        <v>0.47999999999999587</v>
      </c>
      <c r="N23" s="19">
        <f t="shared" ref="N23" si="369">$B23-M23</f>
        <v>1.5700000000000078</v>
      </c>
      <c r="O23" s="16">
        <f>IF(OR($B23="", O$1=""), 0, IF($B23-'DOEE Payment Calculator'!$I$12&gt;0.2, 0, IF($B23&gt;'DOEE Payment Calculator'!$I$12+0.2,0,MAX(MIN('DOEE Payment Calculator'!$I$12+0.4-$B23,0.4),0))+(2/100)*FLOOR(MIN(O$1, 100000), 5000)/5000))</f>
        <v>0.49999999999999589</v>
      </c>
      <c r="P23" s="19">
        <f t="shared" ref="P23" si="370">$B23-O23</f>
        <v>1.5500000000000078</v>
      </c>
      <c r="Q23" s="16">
        <f>IF(OR($B23="", Q$1=""), 0, IF($B23-'DOEE Payment Calculator'!$I$12&gt;0.2, 0, IF($B23&gt;'DOEE Payment Calculator'!$I$12+0.2,0,MAX(MIN('DOEE Payment Calculator'!$I$12+0.4-$B23,0.4),0))+(2/100)*FLOOR(MIN(Q$1, 100000), 5000)/5000))</f>
        <v>0.51999999999999591</v>
      </c>
      <c r="R23" s="19">
        <f t="shared" ref="R23" si="371">$B23-Q23</f>
        <v>1.5300000000000078</v>
      </c>
      <c r="S23" s="16">
        <f>IF(OR($B23="", S$1=""), 0, IF($B23-'DOEE Payment Calculator'!$I$12&gt;0.2, 0, IF($B23&gt;'DOEE Payment Calculator'!$I$12+0.2,0,MAX(MIN('DOEE Payment Calculator'!$I$12+0.4-$B23,0.4),0))+(2/100)*FLOOR(MIN(S$1, 100000), 5000)/5000))</f>
        <v>0.53999999999999593</v>
      </c>
      <c r="T23" s="19">
        <f t="shared" ref="T23" si="372">$B23-S23</f>
        <v>1.5100000000000078</v>
      </c>
      <c r="U23" s="16">
        <f>IF(OR($B23="", U$1=""), 0, IF($B23-'DOEE Payment Calculator'!$I$12&gt;0.2, 0, IF($B23&gt;'DOEE Payment Calculator'!$I$12+0.2,0,MAX(MIN('DOEE Payment Calculator'!$I$12+0.4-$B23,0.4),0))+(2/100)*FLOOR(MIN(U$1, 100000), 5000)/5000))</f>
        <v>0.55999999999999583</v>
      </c>
      <c r="V23" s="19">
        <f t="shared" ref="V23" si="373">$B23-U23</f>
        <v>1.490000000000008</v>
      </c>
      <c r="W23" s="16">
        <f>IF(OR($B23="", W$1=""), 0, IF($B23-'DOEE Payment Calculator'!$I$12&gt;0.2, 0, IF($B23&gt;'DOEE Payment Calculator'!$I$12+0.2,0,MAX(MIN('DOEE Payment Calculator'!$I$12+0.4-$B23,0.4),0))+(2/100)*FLOOR(MIN(W$1, 100000), 5000)/5000))</f>
        <v>0.57999999999999585</v>
      </c>
      <c r="X23" s="19">
        <f t="shared" ref="X23" si="374">$B23-W23</f>
        <v>1.470000000000008</v>
      </c>
      <c r="Y23" s="16">
        <f>IF(OR($B23="", Y$1=""), 0, IF($B23-'DOEE Payment Calculator'!$I$12&gt;0.2, 0, IF($B23&gt;'DOEE Payment Calculator'!$I$12+0.2,0,MAX(MIN('DOEE Payment Calculator'!$I$12+0.4-$B23,0.4),0))+(2/100)*FLOOR(MIN(Y$1, 100000), 5000)/5000))</f>
        <v>0.59999999999999587</v>
      </c>
      <c r="Z23" s="19">
        <f t="shared" ref="Z23" si="375">$B23-Y23</f>
        <v>1.4500000000000079</v>
      </c>
      <c r="AA23" s="16">
        <f>IF(OR($B23="", AA$1=""), 0, IF($B23-'DOEE Payment Calculator'!$I$12&gt;0.2, 0, IF($B23&gt;'DOEE Payment Calculator'!$I$12+0.2,0,MAX(MIN('DOEE Payment Calculator'!$I$12+0.4-$B23,0.4),0))+(2/100)*FLOOR(MIN(AA$1, 100000), 5000)/5000))</f>
        <v>0.61999999999999589</v>
      </c>
      <c r="AB23" s="19">
        <f t="shared" ref="AB23" si="376">$B23-AA23</f>
        <v>1.4300000000000079</v>
      </c>
      <c r="AC23" s="16">
        <f>IF(OR($B23="", AC$1=""), 0, IF($B23-'DOEE Payment Calculator'!$I$12&gt;0.2, 0, IF($B23&gt;'DOEE Payment Calculator'!$I$12+0.2,0,MAX(MIN('DOEE Payment Calculator'!$I$12+0.4-$B23,0.4),0))+(2/100)*FLOOR(MIN(AC$1, 100000), 5000)/5000))</f>
        <v>0.63999999999999591</v>
      </c>
      <c r="AD23" s="19">
        <f t="shared" ref="AD23" si="377">$B23-AC23</f>
        <v>1.4100000000000079</v>
      </c>
      <c r="AE23" s="16">
        <f>IF(OR($B23="", AE$1=""), 0, IF($B23-'DOEE Payment Calculator'!$I$12&gt;0.2, 0, IF($B23&gt;'DOEE Payment Calculator'!$I$12+0.2,0,MAX(MIN('DOEE Payment Calculator'!$I$12+0.4-$B23,0.4),0))+(2/100)*FLOOR(MIN(AE$1, 100000), 5000)/5000))</f>
        <v>0.65999999999999592</v>
      </c>
      <c r="AF23" s="19">
        <f t="shared" ref="AF23" si="378">$B23-AE23</f>
        <v>1.3900000000000079</v>
      </c>
      <c r="AG23" s="16">
        <f>IF(OR($B23="", AG$1=""), 0, IF($B23-'DOEE Payment Calculator'!$I$12&gt;0.2, 0, IF($B23&gt;'DOEE Payment Calculator'!$I$12+0.2,0,MAX(MIN('DOEE Payment Calculator'!$I$12+0.4-$B23,0.4),0))+(2/100)*FLOOR(MIN(AG$1, 100000), 5000)/5000))</f>
        <v>0.67999999999999594</v>
      </c>
      <c r="AH23" s="19">
        <f t="shared" ref="AH23" si="379">$B23-AG23</f>
        <v>1.3700000000000079</v>
      </c>
      <c r="AI23" s="16">
        <f>IF(OR($B23="", AI$1=""), 0, IF($B23-'DOEE Payment Calculator'!$I$12&gt;0.2, 0, IF($B23&gt;'DOEE Payment Calculator'!$I$12+0.2,0,MAX(MIN('DOEE Payment Calculator'!$I$12+0.4-$B23,0.4),0))+(2/100)*FLOOR(MIN(AI$1, 100000), 5000)/5000))</f>
        <v>0.69999999999999596</v>
      </c>
      <c r="AJ23" s="19">
        <f t="shared" ref="AJ23" si="380">$B23-AI23</f>
        <v>1.3500000000000079</v>
      </c>
      <c r="AK23" s="16">
        <f>IF(OR($B23="", AK$1=""), 0, IF($B23-'DOEE Payment Calculator'!$I$12&gt;0.2, 0, IF($B23&gt;'DOEE Payment Calculator'!$I$12+0.2,0,MAX(MIN('DOEE Payment Calculator'!$I$12+0.4-$B23,0.4),0))+(2/100)*FLOOR(MIN(AK$1, 100000), 5000)/5000))</f>
        <v>0.71999999999999598</v>
      </c>
      <c r="AL23" s="19">
        <f t="shared" ref="AL23" si="381">$B23-AK23</f>
        <v>1.3300000000000078</v>
      </c>
      <c r="AM23" s="16">
        <f>IF(OR($B23="", AM$1=""), 0, IF($B23-'DOEE Payment Calculator'!$I$12&gt;0.2, 0, IF($B23&gt;'DOEE Payment Calculator'!$I$12+0.2,0,MAX(MIN('DOEE Payment Calculator'!$I$12+0.4-$B23,0.4),0))+(2/100)*FLOOR(MIN(AM$1, 100000), 5000)/5000))</f>
        <v>0.73999999999999588</v>
      </c>
      <c r="AN23" s="19">
        <f t="shared" ref="AN23" si="382">$B23-AM23</f>
        <v>1.310000000000008</v>
      </c>
      <c r="AO23" s="16">
        <f>IF(OR($B23="", AO$1=""), 0, IF($B23-'DOEE Payment Calculator'!$I$12&gt;0.2, 0, IF($B23&gt;'DOEE Payment Calculator'!$I$12+0.2,0,MAX(MIN('DOEE Payment Calculator'!$I$12+0.4-$B23,0.4),0))+(2/100)*FLOOR(MIN(AO$1, 100000), 5000)/5000))</f>
        <v>0.7599999999999959</v>
      </c>
      <c r="AP23" s="19">
        <f t="shared" ref="AP23" si="383">$B23-AO23</f>
        <v>1.290000000000008</v>
      </c>
      <c r="AQ23" s="16">
        <f>IF(OR($B23="", AQ$1=""), 0, IF($B23-'DOEE Payment Calculator'!$I$12&gt;0.2, 0, IF($B23&gt;'DOEE Payment Calculator'!$I$12+0.2,0,MAX(MIN('DOEE Payment Calculator'!$I$12+0.4-$B23,0.4),0))+(2/100)*FLOOR(MIN(AQ$1, 100000), 5000)/5000))</f>
        <v>0.77999999999999592</v>
      </c>
      <c r="AR23" s="19">
        <f t="shared" ref="AR23" si="384">$B23-AQ23</f>
        <v>1.270000000000008</v>
      </c>
    </row>
    <row r="24" spans="2:44" ht="16.5" x14ac:dyDescent="0.3">
      <c r="B24" s="16">
        <f t="shared" si="27"/>
        <v>2.040000000000004</v>
      </c>
      <c r="C24" s="16">
        <f>IF(OR($B24="", C$1=""), 0, IF($B24-'DOEE Payment Calculator'!$I$12&gt;0.2, 0, IF($B24&gt;'DOEE Payment Calculator'!$I$12+0.2,0,MAX(MIN('DOEE Payment Calculator'!$I$12+0.4-$B24,0.4),0))+(2/100)*FLOOR(MIN(C$1, 100000), 5000)/5000))</f>
        <v>0.38999999999999568</v>
      </c>
      <c r="D24" s="19">
        <f t="shared" ref="D24" si="385">$B24-C24</f>
        <v>1.6500000000000083</v>
      </c>
      <c r="E24" s="16">
        <f>IF(OR($B24="", E$1=""), 0, IF($B24-'DOEE Payment Calculator'!$I$12&gt;0.2, 0, IF($B24&gt;'DOEE Payment Calculator'!$I$12+0.2,0,MAX(MIN('DOEE Payment Calculator'!$I$12+0.4-$B24,0.4),0))+(2/100)*FLOOR(MIN(E$1, 100000), 5000)/5000))</f>
        <v>0.4099999999999957</v>
      </c>
      <c r="F24" s="19">
        <f t="shared" ref="F24" si="386">$B24-E24</f>
        <v>1.6300000000000083</v>
      </c>
      <c r="G24" s="16">
        <f>IF(OR($B24="", G$1=""), 0, IF($B24-'DOEE Payment Calculator'!$I$12&gt;0.2, 0, IF($B24&gt;'DOEE Payment Calculator'!$I$12+0.2,0,MAX(MIN('DOEE Payment Calculator'!$I$12+0.4-$B24,0.4),0))+(2/100)*FLOOR(MIN(G$1, 100000), 5000)/5000))</f>
        <v>0.42999999999999566</v>
      </c>
      <c r="H24" s="19">
        <f t="shared" ref="H24" si="387">$B24-G24</f>
        <v>1.6100000000000083</v>
      </c>
      <c r="I24" s="16">
        <f>IF(OR($B24="", I$1=""), 0, IF($B24-'DOEE Payment Calculator'!$I$12&gt;0.2, 0, IF($B24&gt;'DOEE Payment Calculator'!$I$12+0.2,0,MAX(MIN('DOEE Payment Calculator'!$I$12+0.4-$B24,0.4),0))+(2/100)*FLOOR(MIN(I$1, 100000), 5000)/5000))</f>
        <v>0.44999999999999568</v>
      </c>
      <c r="J24" s="19">
        <f t="shared" ref="J24" si="388">$B24-I24</f>
        <v>1.5900000000000083</v>
      </c>
      <c r="K24" s="16">
        <f>IF(OR($B24="", K$1=""), 0, IF($B24-'DOEE Payment Calculator'!$I$12&gt;0.2, 0, IF($B24&gt;'DOEE Payment Calculator'!$I$12+0.2,0,MAX(MIN('DOEE Payment Calculator'!$I$12+0.4-$B24,0.4),0))+(2/100)*FLOOR(MIN(K$1, 100000), 5000)/5000))</f>
        <v>0.4699999999999957</v>
      </c>
      <c r="L24" s="19">
        <f t="shared" ref="L24" si="389">$B24-K24</f>
        <v>1.5700000000000083</v>
      </c>
      <c r="M24" s="16">
        <f>IF(OR($B24="", M$1=""), 0, IF($B24-'DOEE Payment Calculator'!$I$12&gt;0.2, 0, IF($B24&gt;'DOEE Payment Calculator'!$I$12+0.2,0,MAX(MIN('DOEE Payment Calculator'!$I$12+0.4-$B24,0.4),0))+(2/100)*FLOOR(MIN(M$1, 100000), 5000)/5000))</f>
        <v>0.48999999999999566</v>
      </c>
      <c r="N24" s="19">
        <f t="shared" ref="N24" si="390">$B24-M24</f>
        <v>1.5500000000000083</v>
      </c>
      <c r="O24" s="16">
        <f>IF(OR($B24="", O$1=""), 0, IF($B24-'DOEE Payment Calculator'!$I$12&gt;0.2, 0, IF($B24&gt;'DOEE Payment Calculator'!$I$12+0.2,0,MAX(MIN('DOEE Payment Calculator'!$I$12+0.4-$B24,0.4),0))+(2/100)*FLOOR(MIN(O$1, 100000), 5000)/5000))</f>
        <v>0.50999999999999568</v>
      </c>
      <c r="P24" s="19">
        <f t="shared" ref="P24" si="391">$B24-O24</f>
        <v>1.5300000000000082</v>
      </c>
      <c r="Q24" s="16">
        <f>IF(OR($B24="", Q$1=""), 0, IF($B24-'DOEE Payment Calculator'!$I$12&gt;0.2, 0, IF($B24&gt;'DOEE Payment Calculator'!$I$12+0.2,0,MAX(MIN('DOEE Payment Calculator'!$I$12+0.4-$B24,0.4),0))+(2/100)*FLOOR(MIN(Q$1, 100000), 5000)/5000))</f>
        <v>0.5299999999999957</v>
      </c>
      <c r="R24" s="19">
        <f t="shared" ref="R24" si="392">$B24-Q24</f>
        <v>1.5100000000000082</v>
      </c>
      <c r="S24" s="16">
        <f>IF(OR($B24="", S$1=""), 0, IF($B24-'DOEE Payment Calculator'!$I$12&gt;0.2, 0, IF($B24&gt;'DOEE Payment Calculator'!$I$12+0.2,0,MAX(MIN('DOEE Payment Calculator'!$I$12+0.4-$B24,0.4),0))+(2/100)*FLOOR(MIN(S$1, 100000), 5000)/5000))</f>
        <v>0.54999999999999571</v>
      </c>
      <c r="T24" s="19">
        <f t="shared" ref="T24" si="393">$B24-S24</f>
        <v>1.4900000000000082</v>
      </c>
      <c r="U24" s="16">
        <f>IF(OR($B24="", U$1=""), 0, IF($B24-'DOEE Payment Calculator'!$I$12&gt;0.2, 0, IF($B24&gt;'DOEE Payment Calculator'!$I$12+0.2,0,MAX(MIN('DOEE Payment Calculator'!$I$12+0.4-$B24,0.4),0))+(2/100)*FLOOR(MIN(U$1, 100000), 5000)/5000))</f>
        <v>0.56999999999999562</v>
      </c>
      <c r="V24" s="19">
        <f t="shared" ref="V24" si="394">$B24-U24</f>
        <v>1.4700000000000084</v>
      </c>
      <c r="W24" s="16">
        <f>IF(OR($B24="", W$1=""), 0, IF($B24-'DOEE Payment Calculator'!$I$12&gt;0.2, 0, IF($B24&gt;'DOEE Payment Calculator'!$I$12+0.2,0,MAX(MIN('DOEE Payment Calculator'!$I$12+0.4-$B24,0.4),0))+(2/100)*FLOOR(MIN(W$1, 100000), 5000)/5000))</f>
        <v>0.58999999999999564</v>
      </c>
      <c r="X24" s="19">
        <f t="shared" ref="X24" si="395">$B24-W24</f>
        <v>1.4500000000000084</v>
      </c>
      <c r="Y24" s="16">
        <f>IF(OR($B24="", Y$1=""), 0, IF($B24-'DOEE Payment Calculator'!$I$12&gt;0.2, 0, IF($B24&gt;'DOEE Payment Calculator'!$I$12+0.2,0,MAX(MIN('DOEE Payment Calculator'!$I$12+0.4-$B24,0.4),0))+(2/100)*FLOOR(MIN(Y$1, 100000), 5000)/5000))</f>
        <v>0.60999999999999566</v>
      </c>
      <c r="Z24" s="19">
        <f t="shared" ref="Z24" si="396">$B24-Y24</f>
        <v>1.4300000000000084</v>
      </c>
      <c r="AA24" s="16">
        <f>IF(OR($B24="", AA$1=""), 0, IF($B24-'DOEE Payment Calculator'!$I$12&gt;0.2, 0, IF($B24&gt;'DOEE Payment Calculator'!$I$12+0.2,0,MAX(MIN('DOEE Payment Calculator'!$I$12+0.4-$B24,0.4),0))+(2/100)*FLOOR(MIN(AA$1, 100000), 5000)/5000))</f>
        <v>0.62999999999999567</v>
      </c>
      <c r="AB24" s="19">
        <f t="shared" ref="AB24" si="397">$B24-AA24</f>
        <v>1.4100000000000084</v>
      </c>
      <c r="AC24" s="16">
        <f>IF(OR($B24="", AC$1=""), 0, IF($B24-'DOEE Payment Calculator'!$I$12&gt;0.2, 0, IF($B24&gt;'DOEE Payment Calculator'!$I$12+0.2,0,MAX(MIN('DOEE Payment Calculator'!$I$12+0.4-$B24,0.4),0))+(2/100)*FLOOR(MIN(AC$1, 100000), 5000)/5000))</f>
        <v>0.64999999999999569</v>
      </c>
      <c r="AD24" s="19">
        <f t="shared" ref="AD24" si="398">$B24-AC24</f>
        <v>1.3900000000000083</v>
      </c>
      <c r="AE24" s="16">
        <f>IF(OR($B24="", AE$1=""), 0, IF($B24-'DOEE Payment Calculator'!$I$12&gt;0.2, 0, IF($B24&gt;'DOEE Payment Calculator'!$I$12+0.2,0,MAX(MIN('DOEE Payment Calculator'!$I$12+0.4-$B24,0.4),0))+(2/100)*FLOOR(MIN(AE$1, 100000), 5000)/5000))</f>
        <v>0.66999999999999571</v>
      </c>
      <c r="AF24" s="19">
        <f t="shared" ref="AF24" si="399">$B24-AE24</f>
        <v>1.3700000000000083</v>
      </c>
      <c r="AG24" s="16">
        <f>IF(OR($B24="", AG$1=""), 0, IF($B24-'DOEE Payment Calculator'!$I$12&gt;0.2, 0, IF($B24&gt;'DOEE Payment Calculator'!$I$12+0.2,0,MAX(MIN('DOEE Payment Calculator'!$I$12+0.4-$B24,0.4),0))+(2/100)*FLOOR(MIN(AG$1, 100000), 5000)/5000))</f>
        <v>0.68999999999999573</v>
      </c>
      <c r="AH24" s="19">
        <f t="shared" ref="AH24" si="400">$B24-AG24</f>
        <v>1.3500000000000083</v>
      </c>
      <c r="AI24" s="16">
        <f>IF(OR($B24="", AI$1=""), 0, IF($B24-'DOEE Payment Calculator'!$I$12&gt;0.2, 0, IF($B24&gt;'DOEE Payment Calculator'!$I$12+0.2,0,MAX(MIN('DOEE Payment Calculator'!$I$12+0.4-$B24,0.4),0))+(2/100)*FLOOR(MIN(AI$1, 100000), 5000)/5000))</f>
        <v>0.70999999999999575</v>
      </c>
      <c r="AJ24" s="19">
        <f t="shared" ref="AJ24" si="401">$B24-AI24</f>
        <v>1.3300000000000083</v>
      </c>
      <c r="AK24" s="16">
        <f>IF(OR($B24="", AK$1=""), 0, IF($B24-'DOEE Payment Calculator'!$I$12&gt;0.2, 0, IF($B24&gt;'DOEE Payment Calculator'!$I$12+0.2,0,MAX(MIN('DOEE Payment Calculator'!$I$12+0.4-$B24,0.4),0))+(2/100)*FLOOR(MIN(AK$1, 100000), 5000)/5000))</f>
        <v>0.72999999999999576</v>
      </c>
      <c r="AL24" s="19">
        <f t="shared" ref="AL24" si="402">$B24-AK24</f>
        <v>1.3100000000000083</v>
      </c>
      <c r="AM24" s="16">
        <f>IF(OR($B24="", AM$1=""), 0, IF($B24-'DOEE Payment Calculator'!$I$12&gt;0.2, 0, IF($B24&gt;'DOEE Payment Calculator'!$I$12+0.2,0,MAX(MIN('DOEE Payment Calculator'!$I$12+0.4-$B24,0.4),0))+(2/100)*FLOOR(MIN(AM$1, 100000), 5000)/5000))</f>
        <v>0.74999999999999567</v>
      </c>
      <c r="AN24" s="19">
        <f t="shared" ref="AN24" si="403">$B24-AM24</f>
        <v>1.2900000000000085</v>
      </c>
      <c r="AO24" s="16">
        <f>IF(OR($B24="", AO$1=""), 0, IF($B24-'DOEE Payment Calculator'!$I$12&gt;0.2, 0, IF($B24&gt;'DOEE Payment Calculator'!$I$12+0.2,0,MAX(MIN('DOEE Payment Calculator'!$I$12+0.4-$B24,0.4),0))+(2/100)*FLOOR(MIN(AO$1, 100000), 5000)/5000))</f>
        <v>0.76999999999999569</v>
      </c>
      <c r="AP24" s="19">
        <f t="shared" ref="AP24" si="404">$B24-AO24</f>
        <v>1.2700000000000085</v>
      </c>
      <c r="AQ24" s="16">
        <f>IF(OR($B24="", AQ$1=""), 0, IF($B24-'DOEE Payment Calculator'!$I$12&gt;0.2, 0, IF($B24&gt;'DOEE Payment Calculator'!$I$12+0.2,0,MAX(MIN('DOEE Payment Calculator'!$I$12+0.4-$B24,0.4),0))+(2/100)*FLOOR(MIN(AQ$1, 100000), 5000)/5000))</f>
        <v>0.78999999999999571</v>
      </c>
      <c r="AR24" s="19">
        <f t="shared" ref="AR24" si="405">$B24-AQ24</f>
        <v>1.2500000000000084</v>
      </c>
    </row>
    <row r="25" spans="2:44" ht="16.5" x14ac:dyDescent="0.3">
      <c r="B25" s="20">
        <f t="shared" si="27"/>
        <v>2.0300000000000042</v>
      </c>
      <c r="C25" s="20">
        <f>IF(OR($B25="", C$1=""), 0, IF($B25-'DOEE Payment Calculator'!$I$12&gt;0.2, 0, IF($B25&gt;'DOEE Payment Calculator'!$I$12+0.2,0,MAX(MIN('DOEE Payment Calculator'!$I$12+0.4-$B25,0.4),0))+(2/100)*FLOOR(MIN(C$1, 100000), 5000)/5000))</f>
        <v>0.39999999999999547</v>
      </c>
      <c r="D25" s="21">
        <f t="shared" ref="D25" si="406">$B25-C25</f>
        <v>1.6300000000000088</v>
      </c>
      <c r="E25" s="20">
        <f>IF(OR($B25="", E$1=""), 0, IF($B25-'DOEE Payment Calculator'!$I$12&gt;0.2, 0, IF($B25&gt;'DOEE Payment Calculator'!$I$12+0.2,0,MAX(MIN('DOEE Payment Calculator'!$I$12+0.4-$B25,0.4),0))+(2/100)*FLOOR(MIN(E$1, 100000), 5000)/5000))</f>
        <v>0.41999999999999549</v>
      </c>
      <c r="F25" s="21">
        <f t="shared" ref="F25" si="407">$B25-E25</f>
        <v>1.6100000000000088</v>
      </c>
      <c r="G25" s="20">
        <f>IF(OR($B25="", G$1=""), 0, IF($B25-'DOEE Payment Calculator'!$I$12&gt;0.2, 0, IF($B25&gt;'DOEE Payment Calculator'!$I$12+0.2,0,MAX(MIN('DOEE Payment Calculator'!$I$12+0.4-$B25,0.4),0))+(2/100)*FLOOR(MIN(G$1, 100000), 5000)/5000))</f>
        <v>0.43999999999999545</v>
      </c>
      <c r="H25" s="21">
        <f t="shared" ref="H25" si="408">$B25-G25</f>
        <v>1.5900000000000087</v>
      </c>
      <c r="I25" s="20">
        <f>IF(OR($B25="", I$1=""), 0, IF($B25-'DOEE Payment Calculator'!$I$12&gt;0.2, 0, IF($B25&gt;'DOEE Payment Calculator'!$I$12+0.2,0,MAX(MIN('DOEE Payment Calculator'!$I$12+0.4-$B25,0.4),0))+(2/100)*FLOOR(MIN(I$1, 100000), 5000)/5000))</f>
        <v>0.45999999999999547</v>
      </c>
      <c r="J25" s="21">
        <f t="shared" ref="J25" si="409">$B25-I25</f>
        <v>1.5700000000000087</v>
      </c>
      <c r="K25" s="20">
        <f>IF(OR($B25="", K$1=""), 0, IF($B25-'DOEE Payment Calculator'!$I$12&gt;0.2, 0, IF($B25&gt;'DOEE Payment Calculator'!$I$12+0.2,0,MAX(MIN('DOEE Payment Calculator'!$I$12+0.4-$B25,0.4),0))+(2/100)*FLOOR(MIN(K$1, 100000), 5000)/5000))</f>
        <v>0.47999999999999549</v>
      </c>
      <c r="L25" s="21">
        <f t="shared" ref="L25" si="410">$B25-K25</f>
        <v>1.5500000000000087</v>
      </c>
      <c r="M25" s="20">
        <f>IF(OR($B25="", M$1=""), 0, IF($B25-'DOEE Payment Calculator'!$I$12&gt;0.2, 0, IF($B25&gt;'DOEE Payment Calculator'!$I$12+0.2,0,MAX(MIN('DOEE Payment Calculator'!$I$12+0.4-$B25,0.4),0))+(2/100)*FLOOR(MIN(M$1, 100000), 5000)/5000))</f>
        <v>0.49999999999999545</v>
      </c>
      <c r="N25" s="21">
        <f t="shared" ref="N25" si="411">$B25-M25</f>
        <v>1.5300000000000087</v>
      </c>
      <c r="O25" s="20">
        <f>IF(OR($B25="", O$1=""), 0, IF($B25-'DOEE Payment Calculator'!$I$12&gt;0.2, 0, IF($B25&gt;'DOEE Payment Calculator'!$I$12+0.2,0,MAX(MIN('DOEE Payment Calculator'!$I$12+0.4-$B25,0.4),0))+(2/100)*FLOOR(MIN(O$1, 100000), 5000)/5000))</f>
        <v>0.51999999999999547</v>
      </c>
      <c r="P25" s="21">
        <f t="shared" ref="P25" si="412">$B25-O25</f>
        <v>1.5100000000000087</v>
      </c>
      <c r="Q25" s="20">
        <f>IF(OR($B25="", Q$1=""), 0, IF($B25-'DOEE Payment Calculator'!$I$12&gt;0.2, 0, IF($B25&gt;'DOEE Payment Calculator'!$I$12+0.2,0,MAX(MIN('DOEE Payment Calculator'!$I$12+0.4-$B25,0.4),0))+(2/100)*FLOOR(MIN(Q$1, 100000), 5000)/5000))</f>
        <v>0.53999999999999548</v>
      </c>
      <c r="R25" s="21">
        <f t="shared" ref="R25" si="413">$B25-Q25</f>
        <v>1.4900000000000087</v>
      </c>
      <c r="S25" s="20">
        <f>IF(OR($B25="", S$1=""), 0, IF($B25-'DOEE Payment Calculator'!$I$12&gt;0.2, 0, IF($B25&gt;'DOEE Payment Calculator'!$I$12+0.2,0,MAX(MIN('DOEE Payment Calculator'!$I$12+0.4-$B25,0.4),0))+(2/100)*FLOOR(MIN(S$1, 100000), 5000)/5000))</f>
        <v>0.5599999999999955</v>
      </c>
      <c r="T25" s="21">
        <f t="shared" ref="T25" si="414">$B25-S25</f>
        <v>1.4700000000000086</v>
      </c>
      <c r="U25" s="20">
        <f>IF(OR($B25="", U$1=""), 0, IF($B25-'DOEE Payment Calculator'!$I$12&gt;0.2, 0, IF($B25&gt;'DOEE Payment Calculator'!$I$12+0.2,0,MAX(MIN('DOEE Payment Calculator'!$I$12+0.4-$B25,0.4),0))+(2/100)*FLOOR(MIN(U$1, 100000), 5000)/5000))</f>
        <v>0.57999999999999541</v>
      </c>
      <c r="V25" s="21">
        <f t="shared" ref="V25" si="415">$B25-U25</f>
        <v>1.4500000000000088</v>
      </c>
      <c r="W25" s="20">
        <f>IF(OR($B25="", W$1=""), 0, IF($B25-'DOEE Payment Calculator'!$I$12&gt;0.2, 0, IF($B25&gt;'DOEE Payment Calculator'!$I$12+0.2,0,MAX(MIN('DOEE Payment Calculator'!$I$12+0.4-$B25,0.4),0))+(2/100)*FLOOR(MIN(W$1, 100000), 5000)/5000))</f>
        <v>0.59999999999999543</v>
      </c>
      <c r="X25" s="21">
        <f t="shared" ref="X25" si="416">$B25-W25</f>
        <v>1.4300000000000088</v>
      </c>
      <c r="Y25" s="20">
        <f>IF(OR($B25="", Y$1=""), 0, IF($B25-'DOEE Payment Calculator'!$I$12&gt;0.2, 0, IF($B25&gt;'DOEE Payment Calculator'!$I$12+0.2,0,MAX(MIN('DOEE Payment Calculator'!$I$12+0.4-$B25,0.4),0))+(2/100)*FLOOR(MIN(Y$1, 100000), 5000)/5000))</f>
        <v>0.61999999999999544</v>
      </c>
      <c r="Z25" s="21">
        <f t="shared" ref="Z25" si="417">$B25-Y25</f>
        <v>1.4100000000000088</v>
      </c>
      <c r="AA25" s="20">
        <f>IF(OR($B25="", AA$1=""), 0, IF($B25-'DOEE Payment Calculator'!$I$12&gt;0.2, 0, IF($B25&gt;'DOEE Payment Calculator'!$I$12+0.2,0,MAX(MIN('DOEE Payment Calculator'!$I$12+0.4-$B25,0.4),0))+(2/100)*FLOOR(MIN(AA$1, 100000), 5000)/5000))</f>
        <v>0.63999999999999546</v>
      </c>
      <c r="AB25" s="21">
        <f t="shared" ref="AB25" si="418">$B25-AA25</f>
        <v>1.3900000000000088</v>
      </c>
      <c r="AC25" s="20">
        <f>IF(OR($B25="", AC$1=""), 0, IF($B25-'DOEE Payment Calculator'!$I$12&gt;0.2, 0, IF($B25&gt;'DOEE Payment Calculator'!$I$12+0.2,0,MAX(MIN('DOEE Payment Calculator'!$I$12+0.4-$B25,0.4),0))+(2/100)*FLOOR(MIN(AC$1, 100000), 5000)/5000))</f>
        <v>0.65999999999999548</v>
      </c>
      <c r="AD25" s="21">
        <f t="shared" ref="AD25" si="419">$B25-AC25</f>
        <v>1.3700000000000088</v>
      </c>
      <c r="AE25" s="20">
        <f>IF(OR($B25="", AE$1=""), 0, IF($B25-'DOEE Payment Calculator'!$I$12&gt;0.2, 0, IF($B25&gt;'DOEE Payment Calculator'!$I$12+0.2,0,MAX(MIN('DOEE Payment Calculator'!$I$12+0.4-$B25,0.4),0))+(2/100)*FLOOR(MIN(AE$1, 100000), 5000)/5000))</f>
        <v>0.6799999999999955</v>
      </c>
      <c r="AF25" s="21">
        <f t="shared" ref="AF25" si="420">$B25-AE25</f>
        <v>1.3500000000000087</v>
      </c>
      <c r="AG25" s="20">
        <f>IF(OR($B25="", AG$1=""), 0, IF($B25-'DOEE Payment Calculator'!$I$12&gt;0.2, 0, IF($B25&gt;'DOEE Payment Calculator'!$I$12+0.2,0,MAX(MIN('DOEE Payment Calculator'!$I$12+0.4-$B25,0.4),0))+(2/100)*FLOOR(MIN(AG$1, 100000), 5000)/5000))</f>
        <v>0.69999999999999551</v>
      </c>
      <c r="AH25" s="21">
        <f t="shared" ref="AH25" si="421">$B25-AG25</f>
        <v>1.3300000000000087</v>
      </c>
      <c r="AI25" s="20">
        <f>IF(OR($B25="", AI$1=""), 0, IF($B25-'DOEE Payment Calculator'!$I$12&gt;0.2, 0, IF($B25&gt;'DOEE Payment Calculator'!$I$12+0.2,0,MAX(MIN('DOEE Payment Calculator'!$I$12+0.4-$B25,0.4),0))+(2/100)*FLOOR(MIN(AI$1, 100000), 5000)/5000))</f>
        <v>0.71999999999999553</v>
      </c>
      <c r="AJ25" s="21">
        <f t="shared" ref="AJ25" si="422">$B25-AI25</f>
        <v>1.3100000000000087</v>
      </c>
      <c r="AK25" s="20">
        <f>IF(OR($B25="", AK$1=""), 0, IF($B25-'DOEE Payment Calculator'!$I$12&gt;0.2, 0, IF($B25&gt;'DOEE Payment Calculator'!$I$12+0.2,0,MAX(MIN('DOEE Payment Calculator'!$I$12+0.4-$B25,0.4),0))+(2/100)*FLOOR(MIN(AK$1, 100000), 5000)/5000))</f>
        <v>0.73999999999999555</v>
      </c>
      <c r="AL25" s="21">
        <f t="shared" ref="AL25" si="423">$B25-AK25</f>
        <v>1.2900000000000087</v>
      </c>
      <c r="AM25" s="20">
        <f>IF(OR($B25="", AM$1=""), 0, IF($B25-'DOEE Payment Calculator'!$I$12&gt;0.2, 0, IF($B25&gt;'DOEE Payment Calculator'!$I$12+0.2,0,MAX(MIN('DOEE Payment Calculator'!$I$12+0.4-$B25,0.4),0))+(2/100)*FLOOR(MIN(AM$1, 100000), 5000)/5000))</f>
        <v>0.75999999999999546</v>
      </c>
      <c r="AN25" s="21">
        <f t="shared" ref="AN25" si="424">$B25-AM25</f>
        <v>1.2700000000000089</v>
      </c>
      <c r="AO25" s="20">
        <f>IF(OR($B25="", AO$1=""), 0, IF($B25-'DOEE Payment Calculator'!$I$12&gt;0.2, 0, IF($B25&gt;'DOEE Payment Calculator'!$I$12+0.2,0,MAX(MIN('DOEE Payment Calculator'!$I$12+0.4-$B25,0.4),0))+(2/100)*FLOOR(MIN(AO$1, 100000), 5000)/5000))</f>
        <v>0.77999999999999547</v>
      </c>
      <c r="AP25" s="21">
        <f t="shared" ref="AP25" si="425">$B25-AO25</f>
        <v>1.2500000000000089</v>
      </c>
      <c r="AQ25" s="20">
        <f>IF(OR($B25="", AQ$1=""), 0, IF($B25-'DOEE Payment Calculator'!$I$12&gt;0.2, 0, IF($B25&gt;'DOEE Payment Calculator'!$I$12+0.2,0,MAX(MIN('DOEE Payment Calculator'!$I$12+0.4-$B25,0.4),0))+(2/100)*FLOOR(MIN(AQ$1, 100000), 5000)/5000))</f>
        <v>0.79999999999999549</v>
      </c>
      <c r="AR25" s="21">
        <f t="shared" ref="AR25" si="426">$B25-AQ25</f>
        <v>1.2300000000000089</v>
      </c>
    </row>
  </sheetData>
  <sheetProtection password="F6FB" sheet="1" objects="1" scenarios="1"/>
  <mergeCells count="22">
    <mergeCell ref="AM3:AN3"/>
    <mergeCell ref="AO3:AP3"/>
    <mergeCell ref="AQ3:AR3"/>
    <mergeCell ref="B3:B4"/>
    <mergeCell ref="AA3:AB3"/>
    <mergeCell ref="AC3:AD3"/>
    <mergeCell ref="AE3:AF3"/>
    <mergeCell ref="AG3:AH3"/>
    <mergeCell ref="AI3:AJ3"/>
    <mergeCell ref="AK3:AL3"/>
    <mergeCell ref="O3:P3"/>
    <mergeCell ref="Q3:R3"/>
    <mergeCell ref="S3:T3"/>
    <mergeCell ref="U3:V3"/>
    <mergeCell ref="W3:X3"/>
    <mergeCell ref="Y3:Z3"/>
    <mergeCell ref="M3:N3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85"/>
  <sheetViews>
    <sheetView topLeftCell="A2" workbookViewId="0">
      <selection activeCell="A2" sqref="A2"/>
    </sheetView>
  </sheetViews>
  <sheetFormatPr defaultRowHeight="15" x14ac:dyDescent="0.25"/>
  <cols>
    <col min="1" max="1" width="3.5703125" style="14" customWidth="1"/>
    <col min="2" max="2" width="19.140625" style="14" bestFit="1" customWidth="1"/>
    <col min="3" max="3" width="16.5703125" style="14" bestFit="1" customWidth="1"/>
    <col min="4" max="4" width="24.85546875" style="14" bestFit="1" customWidth="1"/>
    <col min="5" max="5" width="16.5703125" style="14" bestFit="1" customWidth="1"/>
    <col min="6" max="6" width="24.85546875" style="14" bestFit="1" customWidth="1"/>
    <col min="7" max="7" width="16.5703125" style="14" bestFit="1" customWidth="1"/>
    <col min="8" max="8" width="24.85546875" style="14" bestFit="1" customWidth="1"/>
    <col min="9" max="9" width="16.5703125" style="14" bestFit="1" customWidth="1"/>
    <col min="10" max="10" width="24.85546875" style="14" bestFit="1" customWidth="1"/>
    <col min="11" max="11" width="16.5703125" style="14" bestFit="1" customWidth="1"/>
    <col min="12" max="12" width="24.85546875" style="14" bestFit="1" customWidth="1"/>
    <col min="13" max="13" width="16.5703125" style="14" bestFit="1" customWidth="1"/>
    <col min="14" max="14" width="24.85546875" style="14" bestFit="1" customWidth="1"/>
    <col min="15" max="15" width="16.5703125" style="14" bestFit="1" customWidth="1"/>
    <col min="16" max="16" width="24.85546875" style="14" bestFit="1" customWidth="1"/>
    <col min="17" max="17" width="16.5703125" style="14" bestFit="1" customWidth="1"/>
    <col min="18" max="18" width="24.85546875" style="14" bestFit="1" customWidth="1"/>
    <col min="19" max="19" width="16.5703125" style="14" bestFit="1" customWidth="1"/>
    <col min="20" max="20" width="24.85546875" style="14" bestFit="1" customWidth="1"/>
    <col min="21" max="21" width="16.5703125" style="14" bestFit="1" customWidth="1"/>
    <col min="22" max="22" width="24.85546875" style="14" bestFit="1" customWidth="1"/>
    <col min="23" max="23" width="16.5703125" style="14" bestFit="1" customWidth="1"/>
    <col min="24" max="24" width="24.85546875" style="14" bestFit="1" customWidth="1"/>
    <col min="25" max="25" width="16.5703125" style="14" bestFit="1" customWidth="1"/>
    <col min="26" max="26" width="24.85546875" style="14" bestFit="1" customWidth="1"/>
    <col min="27" max="27" width="16.5703125" style="14" bestFit="1" customWidth="1"/>
    <col min="28" max="28" width="24.85546875" style="14" bestFit="1" customWidth="1"/>
    <col min="29" max="29" width="16.5703125" style="14" bestFit="1" customWidth="1"/>
    <col min="30" max="30" width="24.85546875" style="14" bestFit="1" customWidth="1"/>
    <col min="31" max="31" width="16.5703125" style="14" bestFit="1" customWidth="1"/>
    <col min="32" max="32" width="24.85546875" style="14" bestFit="1" customWidth="1"/>
    <col min="33" max="33" width="16.5703125" style="14" bestFit="1" customWidth="1"/>
    <col min="34" max="34" width="24.85546875" style="14" bestFit="1" customWidth="1"/>
    <col min="35" max="35" width="16.5703125" style="14" bestFit="1" customWidth="1"/>
    <col min="36" max="36" width="24.85546875" style="14" bestFit="1" customWidth="1"/>
    <col min="37" max="37" width="16.5703125" style="14" bestFit="1" customWidth="1"/>
    <col min="38" max="38" width="24.85546875" style="14" bestFit="1" customWidth="1"/>
    <col min="39" max="39" width="16.5703125" style="14" bestFit="1" customWidth="1"/>
    <col min="40" max="40" width="24.85546875" style="14" bestFit="1" customWidth="1"/>
    <col min="41" max="41" width="16.5703125" style="14" bestFit="1" customWidth="1"/>
    <col min="42" max="42" width="24.85546875" style="14" bestFit="1" customWidth="1"/>
    <col min="43" max="43" width="16.5703125" style="14" bestFit="1" customWidth="1"/>
    <col min="44" max="44" width="24.85546875" style="14" bestFit="1" customWidth="1"/>
    <col min="45" max="16384" width="9.140625" style="14"/>
  </cols>
  <sheetData>
    <row r="1" spans="2:44" hidden="1" x14ac:dyDescent="0.25">
      <c r="C1" s="15">
        <v>0</v>
      </c>
      <c r="D1" s="15">
        <v>4999</v>
      </c>
      <c r="E1" s="15">
        <f>C1+5000</f>
        <v>5000</v>
      </c>
      <c r="F1" s="15">
        <f>D1+5000</f>
        <v>9999</v>
      </c>
      <c r="G1" s="15">
        <f t="shared" ref="G1:AI1" si="0">E1+5000</f>
        <v>10000</v>
      </c>
      <c r="H1" s="15">
        <f t="shared" si="0"/>
        <v>14999</v>
      </c>
      <c r="I1" s="15">
        <f t="shared" si="0"/>
        <v>15000</v>
      </c>
      <c r="J1" s="15">
        <f t="shared" si="0"/>
        <v>19999</v>
      </c>
      <c r="K1" s="15">
        <f t="shared" si="0"/>
        <v>20000</v>
      </c>
      <c r="L1" s="15">
        <f t="shared" si="0"/>
        <v>24999</v>
      </c>
      <c r="M1" s="15">
        <f t="shared" si="0"/>
        <v>25000</v>
      </c>
      <c r="N1" s="15">
        <f t="shared" si="0"/>
        <v>29999</v>
      </c>
      <c r="O1" s="15">
        <f t="shared" si="0"/>
        <v>30000</v>
      </c>
      <c r="P1" s="15">
        <f t="shared" si="0"/>
        <v>34999</v>
      </c>
      <c r="Q1" s="15">
        <f t="shared" si="0"/>
        <v>35000</v>
      </c>
      <c r="R1" s="15">
        <f t="shared" si="0"/>
        <v>39999</v>
      </c>
      <c r="S1" s="15">
        <f t="shared" si="0"/>
        <v>40000</v>
      </c>
      <c r="T1" s="15">
        <f t="shared" si="0"/>
        <v>44999</v>
      </c>
      <c r="U1" s="15">
        <f t="shared" si="0"/>
        <v>45000</v>
      </c>
      <c r="V1" s="15">
        <f t="shared" si="0"/>
        <v>49999</v>
      </c>
      <c r="W1" s="15">
        <f t="shared" si="0"/>
        <v>50000</v>
      </c>
      <c r="X1" s="15">
        <f t="shared" si="0"/>
        <v>54999</v>
      </c>
      <c r="Y1" s="15">
        <f t="shared" si="0"/>
        <v>55000</v>
      </c>
      <c r="Z1" s="15">
        <f t="shared" si="0"/>
        <v>59999</v>
      </c>
      <c r="AA1" s="15">
        <f t="shared" si="0"/>
        <v>60000</v>
      </c>
      <c r="AB1" s="15">
        <f t="shared" si="0"/>
        <v>64999</v>
      </c>
      <c r="AC1" s="15">
        <f t="shared" si="0"/>
        <v>65000</v>
      </c>
      <c r="AD1" s="15">
        <f t="shared" si="0"/>
        <v>69999</v>
      </c>
      <c r="AE1" s="15">
        <f t="shared" si="0"/>
        <v>70000</v>
      </c>
      <c r="AF1" s="15">
        <f t="shared" si="0"/>
        <v>74999</v>
      </c>
      <c r="AG1" s="15">
        <f t="shared" si="0"/>
        <v>75000</v>
      </c>
      <c r="AH1" s="15">
        <f t="shared" si="0"/>
        <v>79999</v>
      </c>
      <c r="AI1" s="15">
        <f t="shared" si="0"/>
        <v>80000</v>
      </c>
      <c r="AJ1" s="15">
        <f>AH1+5000</f>
        <v>84999</v>
      </c>
      <c r="AK1" s="15">
        <f>AI1+5000</f>
        <v>85000</v>
      </c>
      <c r="AL1" s="15">
        <f t="shared" ref="AL1:AQ1" si="1">AJ1+5000</f>
        <v>89999</v>
      </c>
      <c r="AM1" s="15">
        <f t="shared" si="1"/>
        <v>90000</v>
      </c>
      <c r="AN1" s="15">
        <f t="shared" si="1"/>
        <v>94999</v>
      </c>
      <c r="AO1" s="15">
        <f t="shared" si="1"/>
        <v>95000</v>
      </c>
      <c r="AP1" s="15">
        <f t="shared" si="1"/>
        <v>99999</v>
      </c>
      <c r="AQ1" s="15">
        <f t="shared" si="1"/>
        <v>100000</v>
      </c>
    </row>
    <row r="2" spans="2:44" x14ac:dyDescent="0.25"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 spans="2:44" ht="15" customHeight="1" x14ac:dyDescent="0.3">
      <c r="B3" s="55" t="s">
        <v>9</v>
      </c>
      <c r="C3" s="55" t="str">
        <f>C1 &amp; " through " &amp;D1 &amp; " SRCs sold"</f>
        <v>0 through 4999 SRCs sold</v>
      </c>
      <c r="D3" s="55"/>
      <c r="E3" s="55" t="str">
        <f>E1 &amp; " through " &amp;F1 &amp; " SRCs sold"</f>
        <v>5000 through 9999 SRCs sold</v>
      </c>
      <c r="F3" s="55"/>
      <c r="G3" s="55" t="str">
        <f>G1 &amp; " through " &amp;H1 &amp; " SRCs sold"</f>
        <v>10000 through 14999 SRCs sold</v>
      </c>
      <c r="H3" s="55"/>
      <c r="I3" s="55" t="str">
        <f>I1 &amp; " through " &amp;J1 &amp; " SRCs sold"</f>
        <v>15000 through 19999 SRCs sold</v>
      </c>
      <c r="J3" s="55"/>
      <c r="K3" s="55" t="str">
        <f>K1 &amp; " through " &amp;L1 &amp; " SRCs sold"</f>
        <v>20000 through 24999 SRCs sold</v>
      </c>
      <c r="L3" s="55"/>
      <c r="M3" s="55" t="str">
        <f>M1 &amp; " through " &amp;N1 &amp; " SRCs sold"</f>
        <v>25000 through 29999 SRCs sold</v>
      </c>
      <c r="N3" s="55"/>
      <c r="O3" s="55" t="str">
        <f>O1 &amp; " through " &amp;P1 &amp; " SRCs sold"</f>
        <v>30000 through 34999 SRCs sold</v>
      </c>
      <c r="P3" s="55"/>
      <c r="Q3" s="55" t="str">
        <f>Q1 &amp; " through " &amp;R1 &amp; " SRCs sold"</f>
        <v>35000 through 39999 SRCs sold</v>
      </c>
      <c r="R3" s="55"/>
      <c r="S3" s="55" t="str">
        <f>S1 &amp; " through " &amp;T1 &amp; " SRCs sold"</f>
        <v>40000 through 44999 SRCs sold</v>
      </c>
      <c r="T3" s="55"/>
      <c r="U3" s="55" t="str">
        <f>U1 &amp; " through " &amp;V1 &amp; " SRCs sold"</f>
        <v>45000 through 49999 SRCs sold</v>
      </c>
      <c r="V3" s="55"/>
      <c r="W3" s="55" t="str">
        <f>W1 &amp; " through " &amp;X1 &amp; " SRCs sold"</f>
        <v>50000 through 54999 SRCs sold</v>
      </c>
      <c r="X3" s="55"/>
      <c r="Y3" s="55" t="str">
        <f>Y1 &amp; " through " &amp;Z1 &amp; " SRCs sold"</f>
        <v>55000 through 59999 SRCs sold</v>
      </c>
      <c r="Z3" s="55"/>
      <c r="AA3" s="55" t="str">
        <f>AA1 &amp; " through " &amp;AB1 &amp; " SRCs sold"</f>
        <v>60000 through 64999 SRCs sold</v>
      </c>
      <c r="AB3" s="55"/>
      <c r="AC3" s="55" t="str">
        <f>AC1 &amp; " through " &amp;AD1 &amp; " SRCs sold"</f>
        <v>65000 through 69999 SRCs sold</v>
      </c>
      <c r="AD3" s="55"/>
      <c r="AE3" s="55" t="str">
        <f>AE1 &amp; " through " &amp;AF1 &amp; " SRCs sold"</f>
        <v>70000 through 74999 SRCs sold</v>
      </c>
      <c r="AF3" s="55"/>
      <c r="AG3" s="55" t="str">
        <f>AG1 &amp; " through " &amp;AH1 &amp; " SRCs sold"</f>
        <v>75000 through 79999 SRCs sold</v>
      </c>
      <c r="AH3" s="55"/>
      <c r="AI3" s="55" t="str">
        <f>AI1 &amp; " through " &amp;AJ1 &amp; " SRCs sold"</f>
        <v>80000 through 84999 SRCs sold</v>
      </c>
      <c r="AJ3" s="55"/>
      <c r="AK3" s="55" t="str">
        <f>AK1 &amp; " through " &amp;AL1 &amp; " SRCs sold"</f>
        <v>85000 through 89999 SRCs sold</v>
      </c>
      <c r="AL3" s="55"/>
      <c r="AM3" s="55" t="str">
        <f>AM1 &amp; " through " &amp;AN1 &amp; " SRCs sold"</f>
        <v>90000 through 94999 SRCs sold</v>
      </c>
      <c r="AN3" s="55"/>
      <c r="AO3" s="55" t="str">
        <f>AO1 &amp; " through " &amp;AP1 &amp; " SRCs sold"</f>
        <v>95000 through 99999 SRCs sold</v>
      </c>
      <c r="AP3" s="55"/>
      <c r="AQ3" s="55" t="s">
        <v>18</v>
      </c>
      <c r="AR3" s="55"/>
    </row>
    <row r="4" spans="2:44" ht="15" customHeight="1" x14ac:dyDescent="0.3">
      <c r="B4" s="55"/>
      <c r="C4" s="12" t="s">
        <v>1</v>
      </c>
      <c r="D4" s="12" t="s">
        <v>19</v>
      </c>
      <c r="E4" s="12" t="s">
        <v>1</v>
      </c>
      <c r="F4" s="12" t="s">
        <v>19</v>
      </c>
      <c r="G4" s="12" t="s">
        <v>1</v>
      </c>
      <c r="H4" s="12" t="s">
        <v>19</v>
      </c>
      <c r="I4" s="12" t="s">
        <v>1</v>
      </c>
      <c r="J4" s="12" t="s">
        <v>19</v>
      </c>
      <c r="K4" s="12" t="s">
        <v>1</v>
      </c>
      <c r="L4" s="12" t="s">
        <v>19</v>
      </c>
      <c r="M4" s="12" t="s">
        <v>1</v>
      </c>
      <c r="N4" s="12" t="s">
        <v>19</v>
      </c>
      <c r="O4" s="12" t="s">
        <v>1</v>
      </c>
      <c r="P4" s="12" t="s">
        <v>19</v>
      </c>
      <c r="Q4" s="12" t="s">
        <v>1</v>
      </c>
      <c r="R4" s="12" t="s">
        <v>19</v>
      </c>
      <c r="S4" s="12" t="s">
        <v>1</v>
      </c>
      <c r="T4" s="12" t="s">
        <v>19</v>
      </c>
      <c r="U4" s="12" t="s">
        <v>1</v>
      </c>
      <c r="V4" s="12" t="s">
        <v>19</v>
      </c>
      <c r="W4" s="12" t="s">
        <v>1</v>
      </c>
      <c r="X4" s="12" t="s">
        <v>19</v>
      </c>
      <c r="Y4" s="12" t="s">
        <v>1</v>
      </c>
      <c r="Z4" s="12" t="s">
        <v>19</v>
      </c>
      <c r="AA4" s="12" t="s">
        <v>1</v>
      </c>
      <c r="AB4" s="12" t="s">
        <v>19</v>
      </c>
      <c r="AC4" s="12" t="s">
        <v>1</v>
      </c>
      <c r="AD4" s="12" t="s">
        <v>19</v>
      </c>
      <c r="AE4" s="12" t="s">
        <v>1</v>
      </c>
      <c r="AF4" s="12" t="s">
        <v>19</v>
      </c>
      <c r="AG4" s="12" t="s">
        <v>1</v>
      </c>
      <c r="AH4" s="12" t="s">
        <v>19</v>
      </c>
      <c r="AI4" s="12" t="s">
        <v>1</v>
      </c>
      <c r="AJ4" s="12" t="s">
        <v>19</v>
      </c>
      <c r="AK4" s="12" t="s">
        <v>1</v>
      </c>
      <c r="AL4" s="12" t="s">
        <v>19</v>
      </c>
      <c r="AM4" s="12" t="s">
        <v>1</v>
      </c>
      <c r="AN4" s="12" t="s">
        <v>19</v>
      </c>
      <c r="AO4" s="12" t="s">
        <v>1</v>
      </c>
      <c r="AP4" s="12" t="s">
        <v>19</v>
      </c>
      <c r="AQ4" s="12" t="s">
        <v>1</v>
      </c>
      <c r="AR4" s="12" t="s">
        <v>19</v>
      </c>
    </row>
    <row r="5" spans="2:44" ht="16.5" x14ac:dyDescent="0.3">
      <c r="B5" s="16">
        <f>'DOEE Payment Calculator'!I12</f>
        <v>2.0299999999999998</v>
      </c>
      <c r="C5" s="17">
        <f>IF((IF(OR(C$1="", $B5=""), 0, IF($B5&gt;'DOEE Payment Calculator'!$I$12, 0,  ((2/100)*FLOOR(MIN(C$1, 100000),5000)/5000)+MIN((('DOEE Payment Calculator'!$I$12+0.4-($B5+(2/100)*FLOOR(MIN(C$1, 100000),5000)/5000))/2), 0.4))))+$B5&gt;$B$5+0.2, 0, IF(OR(C$1="", $B5=""), 0, IF($B5&gt;'DOEE Payment Calculator'!$I$12, 0,  ((2/100)*FLOOR(MIN(C$1, 100000),5000)/5000)+MIN((('DOEE Payment Calculator'!$I$12+0.4-($B5+(2/100)*FLOOR(MIN(C$1, 100000),5000)/5000))/2), 0.4))))</f>
        <v>0.19999999999999996</v>
      </c>
      <c r="D5" s="18">
        <f t="shared" ref="D5:D36" si="2">$B5+C5</f>
        <v>2.2299999999999995</v>
      </c>
      <c r="E5" s="17">
        <f>IF((IF(OR(E$1="", $B5=""), 0, IF($B5&gt;'DOEE Payment Calculator'!$I$12, 0,  ((2/100)*FLOOR(MIN(E$1, 100000),5000)/5000)+MIN((('DOEE Payment Calculator'!$I$12+0.4-($B5+(2/100)*FLOOR(MIN(E$1, 100000),5000)/5000))/2), 0.4))))+$B5&gt;$B$5+0.2, 0, IF(OR(E$1="", $B5=""), 0, IF($B5&gt;'DOEE Payment Calculator'!$I$12, 0,  ((2/100)*FLOOR(MIN(E$1, 100000),5000)/5000)+MIN((('DOEE Payment Calculator'!$I$12+0.4-($B5+(2/100)*FLOOR(MIN(E$1, 100000),5000)/5000))/2), 0.4))))</f>
        <v>0</v>
      </c>
      <c r="F5" s="18">
        <f>$B5+E5</f>
        <v>2.0299999999999998</v>
      </c>
      <c r="G5" s="17">
        <f>IF((IF(OR(G$1="", $B5=""), 0, IF($B5&gt;'DOEE Payment Calculator'!$I$12, 0,  ((2/100)*FLOOR(MIN(G$1, 100000),5000)/5000)+MIN((('DOEE Payment Calculator'!$I$12+0.4-($B5+(2/100)*FLOOR(MIN(G$1, 100000),5000)/5000))/2), 0.4))))+$B5&gt;$B$5+0.2, 0, IF(OR(G$1="", $B5=""), 0, IF($B5&gt;'DOEE Payment Calculator'!$I$12, 0,  ((2/100)*FLOOR(MIN(G$1, 100000),5000)/5000)+MIN((('DOEE Payment Calculator'!$I$12+0.4-($B5+(2/100)*FLOOR(MIN(G$1, 100000),5000)/5000))/2), 0.4))))</f>
        <v>0</v>
      </c>
      <c r="H5" s="18">
        <f>$B5+G5</f>
        <v>2.0299999999999998</v>
      </c>
      <c r="I5" s="17">
        <f>IF((IF(OR(I$1="", $B5=""), 0, IF($B5&gt;'DOEE Payment Calculator'!$I$12, 0,  ((2/100)*FLOOR(MIN(I$1, 100000),5000)/5000)+MIN((('DOEE Payment Calculator'!$I$12+0.4-($B5+(2/100)*FLOOR(MIN(I$1, 100000),5000)/5000))/2), 0.4))))+$B5&gt;$B$5+0.2, 0, IF(OR(I$1="", $B5=""), 0, IF($B5&gt;'DOEE Payment Calculator'!$I$12, 0,  ((2/100)*FLOOR(MIN(I$1, 100000),5000)/5000)+MIN((('DOEE Payment Calculator'!$I$12+0.4-($B5+(2/100)*FLOOR(MIN(I$1, 100000),5000)/5000))/2), 0.4))))</f>
        <v>0</v>
      </c>
      <c r="J5" s="18">
        <f>$B5+I5</f>
        <v>2.0299999999999998</v>
      </c>
      <c r="K5" s="17">
        <f>IF((IF(OR(K$1="", $B5=""), 0, IF($B5&gt;'DOEE Payment Calculator'!$I$12, 0,  ((2/100)*FLOOR(MIN(K$1, 100000),5000)/5000)+MIN((('DOEE Payment Calculator'!$I$12+0.4-($B5+(2/100)*FLOOR(MIN(K$1, 100000),5000)/5000))/2), 0.4))))+$B5&gt;$B$5+0.2, 0, IF(OR(K$1="", $B5=""), 0, IF($B5&gt;'DOEE Payment Calculator'!$I$12, 0,  ((2/100)*FLOOR(MIN(K$1, 100000),5000)/5000)+MIN((('DOEE Payment Calculator'!$I$12+0.4-($B5+(2/100)*FLOOR(MIN(K$1, 100000),5000)/5000))/2), 0.4))))</f>
        <v>0</v>
      </c>
      <c r="L5" s="18">
        <f>$B5+K5</f>
        <v>2.0299999999999998</v>
      </c>
      <c r="M5" s="17">
        <f>IF((IF(OR(M$1="", $B5=""), 0, IF($B5&gt;'DOEE Payment Calculator'!$I$12, 0,  ((2/100)*FLOOR(MIN(M$1, 100000),5000)/5000)+MIN((('DOEE Payment Calculator'!$I$12+0.4-($B5+(2/100)*FLOOR(MIN(M$1, 100000),5000)/5000))/2), 0.4))))+$B5&gt;$B$5+0.2, 0, IF(OR(M$1="", $B5=""), 0, IF($B5&gt;'DOEE Payment Calculator'!$I$12, 0,  ((2/100)*FLOOR(MIN(M$1, 100000),5000)/5000)+MIN((('DOEE Payment Calculator'!$I$12+0.4-($B5+(2/100)*FLOOR(MIN(M$1, 100000),5000)/5000))/2), 0.4))))</f>
        <v>0</v>
      </c>
      <c r="N5" s="18">
        <f>$B5+M5</f>
        <v>2.0299999999999998</v>
      </c>
      <c r="O5" s="17">
        <f>IF((IF(OR(O$1="", $B5=""), 0, IF($B5&gt;'DOEE Payment Calculator'!$I$12, 0,  ((2/100)*FLOOR(MIN(O$1, 100000),5000)/5000)+MIN((('DOEE Payment Calculator'!$I$12+0.4-($B5+(2/100)*FLOOR(MIN(O$1, 100000),5000)/5000))/2), 0.4))))+$B5&gt;$B$5+0.2, 0, IF(OR(O$1="", $B5=""), 0, IF($B5&gt;'DOEE Payment Calculator'!$I$12, 0,  ((2/100)*FLOOR(MIN(O$1, 100000),5000)/5000)+MIN((('DOEE Payment Calculator'!$I$12+0.4-($B5+(2/100)*FLOOR(MIN(O$1, 100000),5000)/5000))/2), 0.4))))</f>
        <v>0</v>
      </c>
      <c r="P5" s="18">
        <f>$B5+O5</f>
        <v>2.0299999999999998</v>
      </c>
      <c r="Q5" s="17">
        <f>IF((IF(OR(Q$1="", $B5=""), 0, IF($B5&gt;'DOEE Payment Calculator'!$I$12, 0,  ((2/100)*FLOOR(MIN(Q$1, 100000),5000)/5000)+MIN((('DOEE Payment Calculator'!$I$12+0.4-($B5+(2/100)*FLOOR(MIN(Q$1, 100000),5000)/5000))/2), 0.4))))+$B5&gt;$B$5+0.2, 0, IF(OR(Q$1="", $B5=""), 0, IF($B5&gt;'DOEE Payment Calculator'!$I$12, 0,  ((2/100)*FLOOR(MIN(Q$1, 100000),5000)/5000)+MIN((('DOEE Payment Calculator'!$I$12+0.4-($B5+(2/100)*FLOOR(MIN(Q$1, 100000),5000)/5000))/2), 0.4))))</f>
        <v>0</v>
      </c>
      <c r="R5" s="18">
        <f>$B5+Q5</f>
        <v>2.0299999999999998</v>
      </c>
      <c r="S5" s="17">
        <f>IF((IF(OR(S$1="", $B5=""), 0, IF($B5&gt;'DOEE Payment Calculator'!$I$12, 0,  ((2/100)*FLOOR(MIN(S$1, 100000),5000)/5000)+MIN((('DOEE Payment Calculator'!$I$12+0.4-($B5+(2/100)*FLOOR(MIN(S$1, 100000),5000)/5000))/2), 0.4))))+$B5&gt;$B$5+0.2, 0, IF(OR(S$1="", $B5=""), 0, IF($B5&gt;'DOEE Payment Calculator'!$I$12, 0,  ((2/100)*FLOOR(MIN(S$1, 100000),5000)/5000)+MIN((('DOEE Payment Calculator'!$I$12+0.4-($B5+(2/100)*FLOOR(MIN(S$1, 100000),5000)/5000))/2), 0.4))))</f>
        <v>0</v>
      </c>
      <c r="T5" s="18">
        <f>$B5+S5</f>
        <v>2.0299999999999998</v>
      </c>
      <c r="U5" s="17">
        <f>IF((IF(OR(U$1="", $B5=""), 0, IF($B5&gt;'DOEE Payment Calculator'!$I$12, 0,  ((2/100)*FLOOR(MIN(U$1, 100000),5000)/5000)+MIN((('DOEE Payment Calculator'!$I$12+0.4-($B5+(2/100)*FLOOR(MIN(U$1, 100000),5000)/5000))/2), 0.4))))+$B5&gt;$B$5+0.2, 0, IF(OR(U$1="", $B5=""), 0, IF($B5&gt;'DOEE Payment Calculator'!$I$12, 0,  ((2/100)*FLOOR(MIN(U$1, 100000),5000)/5000)+MIN((('DOEE Payment Calculator'!$I$12+0.4-($B5+(2/100)*FLOOR(MIN(U$1, 100000),5000)/5000))/2), 0.4))))</f>
        <v>0</v>
      </c>
      <c r="V5" s="18">
        <f>$B5+U5</f>
        <v>2.0299999999999998</v>
      </c>
      <c r="W5" s="17">
        <f>IF((IF(OR(W$1="", $B5=""), 0, IF($B5&gt;'DOEE Payment Calculator'!$I$12, 0,  ((2/100)*FLOOR(MIN(W$1, 100000),5000)/5000)+MIN((('DOEE Payment Calculator'!$I$12+0.4-($B5+(2/100)*FLOOR(MIN(W$1, 100000),5000)/5000))/2), 0.4))))+$B5&gt;$B$5+0.2, 0, IF(OR(W$1="", $B5=""), 0, IF($B5&gt;'DOEE Payment Calculator'!$I$12, 0,  ((2/100)*FLOOR(MIN(W$1, 100000),5000)/5000)+MIN((('DOEE Payment Calculator'!$I$12+0.4-($B5+(2/100)*FLOOR(MIN(W$1, 100000),5000)/5000))/2), 0.4))))</f>
        <v>0</v>
      </c>
      <c r="X5" s="18">
        <f>$B5+W5</f>
        <v>2.0299999999999998</v>
      </c>
      <c r="Y5" s="17">
        <f>IF((IF(OR(Y$1="", $B5=""), 0, IF($B5&gt;'DOEE Payment Calculator'!$I$12, 0,  ((2/100)*FLOOR(MIN(Y$1, 100000),5000)/5000)+MIN((('DOEE Payment Calculator'!$I$12+0.4-($B5+(2/100)*FLOOR(MIN(Y$1, 100000),5000)/5000))/2), 0.4))))+$B5&gt;$B$5+0.2, 0, IF(OR(Y$1="", $B5=""), 0, IF($B5&gt;'DOEE Payment Calculator'!$I$12, 0,  ((2/100)*FLOOR(MIN(Y$1, 100000),5000)/5000)+MIN((('DOEE Payment Calculator'!$I$12+0.4-($B5+(2/100)*FLOOR(MIN(Y$1, 100000),5000)/5000))/2), 0.4))))</f>
        <v>0</v>
      </c>
      <c r="Z5" s="18">
        <f>$B5+Y5</f>
        <v>2.0299999999999998</v>
      </c>
      <c r="AA5" s="17">
        <f>IF((IF(OR(AA$1="", $B5=""), 0, IF($B5&gt;'DOEE Payment Calculator'!$I$12, 0,  ((2/100)*FLOOR(MIN(AA$1, 100000),5000)/5000)+MIN((('DOEE Payment Calculator'!$I$12+0.4-($B5+(2/100)*FLOOR(MIN(AA$1, 100000),5000)/5000))/2), 0.4))))+$B5&gt;$B$5+0.2, 0, IF(OR(AA$1="", $B5=""), 0, IF($B5&gt;'DOEE Payment Calculator'!$I$12, 0,  ((2/100)*FLOOR(MIN(AA$1, 100000),5000)/5000)+MIN((('DOEE Payment Calculator'!$I$12+0.4-($B5+(2/100)*FLOOR(MIN(AA$1, 100000),5000)/5000))/2), 0.4))))</f>
        <v>0</v>
      </c>
      <c r="AB5" s="18">
        <f>$B5+AA5</f>
        <v>2.0299999999999998</v>
      </c>
      <c r="AC5" s="17">
        <f>IF((IF(OR(AC$1="", $B5=""), 0, IF($B5&gt;'DOEE Payment Calculator'!$I$12, 0,  ((2/100)*FLOOR(MIN(AC$1, 100000),5000)/5000)+MIN((('DOEE Payment Calculator'!$I$12+0.4-($B5+(2/100)*FLOOR(MIN(AC$1, 100000),5000)/5000))/2), 0.4))))+$B5&gt;$B$5+0.2, 0, IF(OR(AC$1="", $B5=""), 0, IF($B5&gt;'DOEE Payment Calculator'!$I$12, 0,  ((2/100)*FLOOR(MIN(AC$1, 100000),5000)/5000)+MIN((('DOEE Payment Calculator'!$I$12+0.4-($B5+(2/100)*FLOOR(MIN(AC$1, 100000),5000)/5000))/2), 0.4))))</f>
        <v>0</v>
      </c>
      <c r="AD5" s="18">
        <f>$B5+AC5</f>
        <v>2.0299999999999998</v>
      </c>
      <c r="AE5" s="17">
        <f>IF((IF(OR(AE$1="", $B5=""), 0, IF($B5&gt;'DOEE Payment Calculator'!$I$12, 0,  ((2/100)*FLOOR(MIN(AE$1, 100000),5000)/5000)+MIN((('DOEE Payment Calculator'!$I$12+0.4-($B5+(2/100)*FLOOR(MIN(AE$1, 100000),5000)/5000))/2), 0.4))))+$B5&gt;$B$5+0.2, 0, IF(OR(AE$1="", $B5=""), 0, IF($B5&gt;'DOEE Payment Calculator'!$I$12, 0,  ((2/100)*FLOOR(MIN(AE$1, 100000),5000)/5000)+MIN((('DOEE Payment Calculator'!$I$12+0.4-($B5+(2/100)*FLOOR(MIN(AE$1, 100000),5000)/5000))/2), 0.4))))</f>
        <v>0</v>
      </c>
      <c r="AF5" s="18">
        <f>$B5+AE5</f>
        <v>2.0299999999999998</v>
      </c>
      <c r="AG5" s="17">
        <f>IF((IF(OR(AG$1="", $B5=""), 0, IF($B5&gt;'DOEE Payment Calculator'!$I$12, 0,  ((2/100)*FLOOR(MIN(AG$1, 100000),5000)/5000)+MIN((('DOEE Payment Calculator'!$I$12+0.4-($B5+(2/100)*FLOOR(MIN(AG$1, 100000),5000)/5000))/2), 0.4))))+$B5&gt;$B$5+0.2, 0, IF(OR(AG$1="", $B5=""), 0, IF($B5&gt;'DOEE Payment Calculator'!$I$12, 0,  ((2/100)*FLOOR(MIN(AG$1, 100000),5000)/5000)+MIN((('DOEE Payment Calculator'!$I$12+0.4-($B5+(2/100)*FLOOR(MIN(AG$1, 100000),5000)/5000))/2), 0.4))))</f>
        <v>0</v>
      </c>
      <c r="AH5" s="18">
        <f>$B5+AG5</f>
        <v>2.0299999999999998</v>
      </c>
      <c r="AI5" s="17">
        <f>IF((IF(OR(AI$1="", $B5=""), 0, IF($B5&gt;'DOEE Payment Calculator'!$I$12, 0,  ((2/100)*FLOOR(MIN(AI$1, 100000),5000)/5000)+MIN((('DOEE Payment Calculator'!$I$12+0.4-($B5+(2/100)*FLOOR(MIN(AI$1, 100000),5000)/5000))/2), 0.4))))+$B5&gt;$B$5+0.2, 0, IF(OR(AI$1="", $B5=""), 0, IF($B5&gt;'DOEE Payment Calculator'!$I$12, 0,  ((2/100)*FLOOR(MIN(AI$1, 100000),5000)/5000)+MIN((('DOEE Payment Calculator'!$I$12+0.4-($B5+(2/100)*FLOOR(MIN(AI$1, 100000),5000)/5000))/2), 0.4))))</f>
        <v>0</v>
      </c>
      <c r="AJ5" s="18">
        <f>$B5+AI5</f>
        <v>2.0299999999999998</v>
      </c>
      <c r="AK5" s="17">
        <f>IF((IF(OR(AK$1="", $B5=""), 0, IF($B5&gt;'DOEE Payment Calculator'!$I$12, 0,  ((2/100)*FLOOR(MIN(AK$1, 100000),5000)/5000)+MIN((('DOEE Payment Calculator'!$I$12+0.4-($B5+(2/100)*FLOOR(MIN(AK$1, 100000),5000)/5000))/2), 0.4))))+$B5&gt;$B$5+0.2, 0, IF(OR(AK$1="", $B5=""), 0, IF($B5&gt;'DOEE Payment Calculator'!$I$12, 0,  ((2/100)*FLOOR(MIN(AK$1, 100000),5000)/5000)+MIN((('DOEE Payment Calculator'!$I$12+0.4-($B5+(2/100)*FLOOR(MIN(AK$1, 100000),5000)/5000))/2), 0.4))))</f>
        <v>0</v>
      </c>
      <c r="AL5" s="18">
        <f>$B5+AK5</f>
        <v>2.0299999999999998</v>
      </c>
      <c r="AM5" s="17">
        <f>IF((IF(OR(AM$1="", $B5=""), 0, IF($B5&gt;'DOEE Payment Calculator'!$I$12, 0,  ((2/100)*FLOOR(MIN(AM$1, 100000),5000)/5000)+MIN((('DOEE Payment Calculator'!$I$12+0.4-($B5+(2/100)*FLOOR(MIN(AM$1, 100000),5000)/5000))/2), 0.4))))+$B5&gt;$B$5+0.2, 0, IF(OR(AM$1="", $B5=""), 0, IF($B5&gt;'DOEE Payment Calculator'!$I$12, 0,  ((2/100)*FLOOR(MIN(AM$1, 100000),5000)/5000)+MIN((('DOEE Payment Calculator'!$I$12+0.4-($B5+(2/100)*FLOOR(MIN(AM$1, 100000),5000)/5000))/2), 0.4))))</f>
        <v>0</v>
      </c>
      <c r="AN5" s="18">
        <f>$B5+AM5</f>
        <v>2.0299999999999998</v>
      </c>
      <c r="AO5" s="17">
        <f>IF((IF(OR(AO$1="", $B5=""), 0, IF($B5&gt;'DOEE Payment Calculator'!$I$12, 0,  ((2/100)*FLOOR(MIN(AO$1, 100000),5000)/5000)+MIN((('DOEE Payment Calculator'!$I$12+0.4-($B5+(2/100)*FLOOR(MIN(AO$1, 100000),5000)/5000))/2), 0.4))))+$B5&gt;$B$5+0.2, 0, IF(OR(AO$1="", $B5=""), 0, IF($B5&gt;'DOEE Payment Calculator'!$I$12, 0,  ((2/100)*FLOOR(MIN(AO$1, 100000),5000)/5000)+MIN((('DOEE Payment Calculator'!$I$12+0.4-($B5+(2/100)*FLOOR(MIN(AO$1, 100000),5000)/5000))/2), 0.4))))</f>
        <v>0</v>
      </c>
      <c r="AP5" s="18">
        <f>$B5+AO5</f>
        <v>2.0299999999999998</v>
      </c>
      <c r="AQ5" s="17">
        <f>IF((IF(OR(AQ$1="", $B5=""), 0, IF($B5&gt;'DOEE Payment Calculator'!$I$12, 0,  ((2/100)*FLOOR(MIN(AQ$1, 100000),5000)/5000)+MIN((('DOEE Payment Calculator'!$I$12+0.4-($B5+(2/100)*FLOOR(MIN(AQ$1, 100000),5000)/5000))/2), 0.4))))+$B5&gt;$B$5+0.2, 0, IF(OR(AQ$1="", $B5=""), 0, IF($B5&gt;'DOEE Payment Calculator'!$I$12, 0,  ((2/100)*FLOOR(MIN(AQ$1, 100000),5000)/5000)+MIN((('DOEE Payment Calculator'!$I$12+0.4-($B5+(2/100)*FLOOR(MIN(AQ$1, 100000),5000)/5000))/2), 0.4))))</f>
        <v>0</v>
      </c>
      <c r="AR5" s="19">
        <f>$B5+AQ5</f>
        <v>2.0299999999999998</v>
      </c>
    </row>
    <row r="6" spans="2:44" ht="16.5" x14ac:dyDescent="0.3">
      <c r="B6" s="16">
        <f>B5-0.01</f>
        <v>2.02</v>
      </c>
      <c r="C6" s="16">
        <f>IF((IF(OR(C$1="", $B6=""), 0, IF($B6&gt;'DOEE Payment Calculator'!$I$12, 0,  ((2/100)*FLOOR(MIN(C$1, 100000),5000)/5000)+MIN((('DOEE Payment Calculator'!$I$12+0.4-($B6+(2/100)*FLOOR(MIN(C$1, 100000),5000)/5000))/2), 0.4))))+$B6&gt;$B$5+0.2, 0, IF(OR(C$1="", $B6=""), 0, IF($B6&gt;'DOEE Payment Calculator'!$I$12, 0,  ((2/100)*FLOOR(MIN(C$1, 100000),5000)/5000)+MIN((('DOEE Payment Calculator'!$I$12+0.4-($B6+(2/100)*FLOOR(MIN(C$1, 100000),5000)/5000))/2), 0.4))))</f>
        <v>0.20499999999999985</v>
      </c>
      <c r="D6" s="19">
        <f t="shared" si="2"/>
        <v>2.2249999999999996</v>
      </c>
      <c r="E6" s="16">
        <f>IF((IF(OR(E$1="", $B6=""), 0, IF($B6&gt;'DOEE Payment Calculator'!$I$12, 0,  ((2/100)*FLOOR(MIN(E$1, 100000),5000)/5000)+MIN((('DOEE Payment Calculator'!$I$12+0.4-($B6+(2/100)*FLOOR(MIN(E$1, 100000),5000)/5000))/2), 0.4))))+$B6&gt;$B$5+0.2, 0, IF(OR(E$1="", $B6=""), 0, IF($B6&gt;'DOEE Payment Calculator'!$I$12, 0,  ((2/100)*FLOOR(MIN(E$1, 100000),5000)/5000)+MIN((('DOEE Payment Calculator'!$I$12+0.4-($B6+(2/100)*FLOOR(MIN(E$1, 100000),5000)/5000))/2), 0.4))))</f>
        <v>0</v>
      </c>
      <c r="F6" s="19">
        <f t="shared" ref="F6:F69" si="3">$B6+E6</f>
        <v>2.02</v>
      </c>
      <c r="G6" s="16">
        <f>IF((IF(OR(G$1="", $B6=""), 0, IF($B6&gt;'DOEE Payment Calculator'!$I$12, 0,  ((2/100)*FLOOR(MIN(G$1, 100000),5000)/5000)+MIN((('DOEE Payment Calculator'!$I$12+0.4-($B6+(2/100)*FLOOR(MIN(G$1, 100000),5000)/5000))/2), 0.4))))+$B6&gt;$B$5+0.2, 0, IF(OR(G$1="", $B6=""), 0, IF($B6&gt;'DOEE Payment Calculator'!$I$12, 0,  ((2/100)*FLOOR(MIN(G$1, 100000),5000)/5000)+MIN((('DOEE Payment Calculator'!$I$12+0.4-($B6+(2/100)*FLOOR(MIN(G$1, 100000),5000)/5000))/2), 0.4))))</f>
        <v>0</v>
      </c>
      <c r="H6" s="19">
        <f t="shared" ref="H6" si="4">$B6+G6</f>
        <v>2.02</v>
      </c>
      <c r="I6" s="16">
        <f>IF((IF(OR(I$1="", $B6=""), 0, IF($B6&gt;'DOEE Payment Calculator'!$I$12, 0,  ((2/100)*FLOOR(MIN(I$1, 100000),5000)/5000)+MIN((('DOEE Payment Calculator'!$I$12+0.4-($B6+(2/100)*FLOOR(MIN(I$1, 100000),5000)/5000))/2), 0.4))))+$B6&gt;$B$5+0.2, 0, IF(OR(I$1="", $B6=""), 0, IF($B6&gt;'DOEE Payment Calculator'!$I$12, 0,  ((2/100)*FLOOR(MIN(I$1, 100000),5000)/5000)+MIN((('DOEE Payment Calculator'!$I$12+0.4-($B6+(2/100)*FLOOR(MIN(I$1, 100000),5000)/5000))/2), 0.4))))</f>
        <v>0</v>
      </c>
      <c r="J6" s="19">
        <f t="shared" ref="J6" si="5">$B6+I6</f>
        <v>2.02</v>
      </c>
      <c r="K6" s="16">
        <f>IF((IF(OR(K$1="", $B6=""), 0, IF($B6&gt;'DOEE Payment Calculator'!$I$12, 0,  ((2/100)*FLOOR(MIN(K$1, 100000),5000)/5000)+MIN((('DOEE Payment Calculator'!$I$12+0.4-($B6+(2/100)*FLOOR(MIN(K$1, 100000),5000)/5000))/2), 0.4))))+$B6&gt;$B$5+0.2, 0, IF(OR(K$1="", $B6=""), 0, IF($B6&gt;'DOEE Payment Calculator'!$I$12, 0,  ((2/100)*FLOOR(MIN(K$1, 100000),5000)/5000)+MIN((('DOEE Payment Calculator'!$I$12+0.4-($B6+(2/100)*FLOOR(MIN(K$1, 100000),5000)/5000))/2), 0.4))))</f>
        <v>0</v>
      </c>
      <c r="L6" s="19">
        <f t="shared" ref="L6" si="6">$B6+K6</f>
        <v>2.02</v>
      </c>
      <c r="M6" s="16">
        <f>IF((IF(OR(M$1="", $B6=""), 0, IF($B6&gt;'DOEE Payment Calculator'!$I$12, 0,  ((2/100)*FLOOR(MIN(M$1, 100000),5000)/5000)+MIN((('DOEE Payment Calculator'!$I$12+0.4-($B6+(2/100)*FLOOR(MIN(M$1, 100000),5000)/5000))/2), 0.4))))+$B6&gt;$B$5+0.2, 0, IF(OR(M$1="", $B6=""), 0, IF($B6&gt;'DOEE Payment Calculator'!$I$12, 0,  ((2/100)*FLOOR(MIN(M$1, 100000),5000)/5000)+MIN((('DOEE Payment Calculator'!$I$12+0.4-($B6+(2/100)*FLOOR(MIN(M$1, 100000),5000)/5000))/2), 0.4))))</f>
        <v>0</v>
      </c>
      <c r="N6" s="19">
        <f t="shared" ref="N6" si="7">$B6+M6</f>
        <v>2.02</v>
      </c>
      <c r="O6" s="16">
        <f>IF((IF(OR(O$1="", $B6=""), 0, IF($B6&gt;'DOEE Payment Calculator'!$I$12, 0,  ((2/100)*FLOOR(MIN(O$1, 100000),5000)/5000)+MIN((('DOEE Payment Calculator'!$I$12+0.4-($B6+(2/100)*FLOOR(MIN(O$1, 100000),5000)/5000))/2), 0.4))))+$B6&gt;$B$5+0.2, 0, IF(OR(O$1="", $B6=""), 0, IF($B6&gt;'DOEE Payment Calculator'!$I$12, 0,  ((2/100)*FLOOR(MIN(O$1, 100000),5000)/5000)+MIN((('DOEE Payment Calculator'!$I$12+0.4-($B6+(2/100)*FLOOR(MIN(O$1, 100000),5000)/5000))/2), 0.4))))</f>
        <v>0</v>
      </c>
      <c r="P6" s="19">
        <f t="shared" ref="P6" si="8">$B6+O6</f>
        <v>2.02</v>
      </c>
      <c r="Q6" s="16">
        <f>IF((IF(OR(Q$1="", $B6=""), 0, IF($B6&gt;'DOEE Payment Calculator'!$I$12, 0,  ((2/100)*FLOOR(MIN(Q$1, 100000),5000)/5000)+MIN((('DOEE Payment Calculator'!$I$12+0.4-($B6+(2/100)*FLOOR(MIN(Q$1, 100000),5000)/5000))/2), 0.4))))+$B6&gt;$B$5+0.2, 0, IF(OR(Q$1="", $B6=""), 0, IF($B6&gt;'DOEE Payment Calculator'!$I$12, 0,  ((2/100)*FLOOR(MIN(Q$1, 100000),5000)/5000)+MIN((('DOEE Payment Calculator'!$I$12+0.4-($B6+(2/100)*FLOOR(MIN(Q$1, 100000),5000)/5000))/2), 0.4))))</f>
        <v>0</v>
      </c>
      <c r="R6" s="19">
        <f t="shared" ref="R6" si="9">$B6+Q6</f>
        <v>2.02</v>
      </c>
      <c r="S6" s="16">
        <f>IF((IF(OR(S$1="", $B6=""), 0, IF($B6&gt;'DOEE Payment Calculator'!$I$12, 0,  ((2/100)*FLOOR(MIN(S$1, 100000),5000)/5000)+MIN((('DOEE Payment Calculator'!$I$12+0.4-($B6+(2/100)*FLOOR(MIN(S$1, 100000),5000)/5000))/2), 0.4))))+$B6&gt;$B$5+0.2, 0, IF(OR(S$1="", $B6=""), 0, IF($B6&gt;'DOEE Payment Calculator'!$I$12, 0,  ((2/100)*FLOOR(MIN(S$1, 100000),5000)/5000)+MIN((('DOEE Payment Calculator'!$I$12+0.4-($B6+(2/100)*FLOOR(MIN(S$1, 100000),5000)/5000))/2), 0.4))))</f>
        <v>0</v>
      </c>
      <c r="T6" s="19">
        <f t="shared" ref="T6" si="10">$B6+S6</f>
        <v>2.02</v>
      </c>
      <c r="U6" s="16">
        <f>IF((IF(OR(U$1="", $B6=""), 0, IF($B6&gt;'DOEE Payment Calculator'!$I$12, 0,  ((2/100)*FLOOR(MIN(U$1, 100000),5000)/5000)+MIN((('DOEE Payment Calculator'!$I$12+0.4-($B6+(2/100)*FLOOR(MIN(U$1, 100000),5000)/5000))/2), 0.4))))+$B6&gt;$B$5+0.2, 0, IF(OR(U$1="", $B6=""), 0, IF($B6&gt;'DOEE Payment Calculator'!$I$12, 0,  ((2/100)*FLOOR(MIN(U$1, 100000),5000)/5000)+MIN((('DOEE Payment Calculator'!$I$12+0.4-($B6+(2/100)*FLOOR(MIN(U$1, 100000),5000)/5000))/2), 0.4))))</f>
        <v>0</v>
      </c>
      <c r="V6" s="19">
        <f t="shared" ref="V6" si="11">$B6+U6</f>
        <v>2.02</v>
      </c>
      <c r="W6" s="16">
        <f>IF((IF(OR(W$1="", $B6=""), 0, IF($B6&gt;'DOEE Payment Calculator'!$I$12, 0,  ((2/100)*FLOOR(MIN(W$1, 100000),5000)/5000)+MIN((('DOEE Payment Calculator'!$I$12+0.4-($B6+(2/100)*FLOOR(MIN(W$1, 100000),5000)/5000))/2), 0.4))))+$B6&gt;$B$5+0.2, 0, IF(OR(W$1="", $B6=""), 0, IF($B6&gt;'DOEE Payment Calculator'!$I$12, 0,  ((2/100)*FLOOR(MIN(W$1, 100000),5000)/5000)+MIN((('DOEE Payment Calculator'!$I$12+0.4-($B6+(2/100)*FLOOR(MIN(W$1, 100000),5000)/5000))/2), 0.4))))</f>
        <v>0</v>
      </c>
      <c r="X6" s="19">
        <f t="shared" ref="X6" si="12">$B6+W6</f>
        <v>2.02</v>
      </c>
      <c r="Y6" s="16">
        <f>IF((IF(OR(Y$1="", $B6=""), 0, IF($B6&gt;'DOEE Payment Calculator'!$I$12, 0,  ((2/100)*FLOOR(MIN(Y$1, 100000),5000)/5000)+MIN((('DOEE Payment Calculator'!$I$12+0.4-($B6+(2/100)*FLOOR(MIN(Y$1, 100000),5000)/5000))/2), 0.4))))+$B6&gt;$B$5+0.2, 0, IF(OR(Y$1="", $B6=""), 0, IF($B6&gt;'DOEE Payment Calculator'!$I$12, 0,  ((2/100)*FLOOR(MIN(Y$1, 100000),5000)/5000)+MIN((('DOEE Payment Calculator'!$I$12+0.4-($B6+(2/100)*FLOOR(MIN(Y$1, 100000),5000)/5000))/2), 0.4))))</f>
        <v>0</v>
      </c>
      <c r="Z6" s="19">
        <f t="shared" ref="Z6" si="13">$B6+Y6</f>
        <v>2.02</v>
      </c>
      <c r="AA6" s="16">
        <f>IF((IF(OR(AA$1="", $B6=""), 0, IF($B6&gt;'DOEE Payment Calculator'!$I$12, 0,  ((2/100)*FLOOR(MIN(AA$1, 100000),5000)/5000)+MIN((('DOEE Payment Calculator'!$I$12+0.4-($B6+(2/100)*FLOOR(MIN(AA$1, 100000),5000)/5000))/2), 0.4))))+$B6&gt;$B$5+0.2, 0, IF(OR(AA$1="", $B6=""), 0, IF($B6&gt;'DOEE Payment Calculator'!$I$12, 0,  ((2/100)*FLOOR(MIN(AA$1, 100000),5000)/5000)+MIN((('DOEE Payment Calculator'!$I$12+0.4-($B6+(2/100)*FLOOR(MIN(AA$1, 100000),5000)/5000))/2), 0.4))))</f>
        <v>0</v>
      </c>
      <c r="AB6" s="19">
        <f t="shared" ref="AB6" si="14">$B6+AA6</f>
        <v>2.02</v>
      </c>
      <c r="AC6" s="16">
        <f>IF((IF(OR(AC$1="", $B6=""), 0, IF($B6&gt;'DOEE Payment Calculator'!$I$12, 0,  ((2/100)*FLOOR(MIN(AC$1, 100000),5000)/5000)+MIN((('DOEE Payment Calculator'!$I$12+0.4-($B6+(2/100)*FLOOR(MIN(AC$1, 100000),5000)/5000))/2), 0.4))))+$B6&gt;$B$5+0.2, 0, IF(OR(AC$1="", $B6=""), 0, IF($B6&gt;'DOEE Payment Calculator'!$I$12, 0,  ((2/100)*FLOOR(MIN(AC$1, 100000),5000)/5000)+MIN((('DOEE Payment Calculator'!$I$12+0.4-($B6+(2/100)*FLOOR(MIN(AC$1, 100000),5000)/5000))/2), 0.4))))</f>
        <v>0</v>
      </c>
      <c r="AD6" s="19">
        <f t="shared" ref="AD6" si="15">$B6+AC6</f>
        <v>2.02</v>
      </c>
      <c r="AE6" s="16">
        <f>IF((IF(OR(AE$1="", $B6=""), 0, IF($B6&gt;'DOEE Payment Calculator'!$I$12, 0,  ((2/100)*FLOOR(MIN(AE$1, 100000),5000)/5000)+MIN((('DOEE Payment Calculator'!$I$12+0.4-($B6+(2/100)*FLOOR(MIN(AE$1, 100000),5000)/5000))/2), 0.4))))+$B6&gt;$B$5+0.2, 0, IF(OR(AE$1="", $B6=""), 0, IF($B6&gt;'DOEE Payment Calculator'!$I$12, 0,  ((2/100)*FLOOR(MIN(AE$1, 100000),5000)/5000)+MIN((('DOEE Payment Calculator'!$I$12+0.4-($B6+(2/100)*FLOOR(MIN(AE$1, 100000),5000)/5000))/2), 0.4))))</f>
        <v>0</v>
      </c>
      <c r="AF6" s="19">
        <f t="shared" ref="AF6" si="16">$B6+AE6</f>
        <v>2.02</v>
      </c>
      <c r="AG6" s="16">
        <f>IF((IF(OR(AG$1="", $B6=""), 0, IF($B6&gt;'DOEE Payment Calculator'!$I$12, 0,  ((2/100)*FLOOR(MIN(AG$1, 100000),5000)/5000)+MIN((('DOEE Payment Calculator'!$I$12+0.4-($B6+(2/100)*FLOOR(MIN(AG$1, 100000),5000)/5000))/2), 0.4))))+$B6&gt;$B$5+0.2, 0, IF(OR(AG$1="", $B6=""), 0, IF($B6&gt;'DOEE Payment Calculator'!$I$12, 0,  ((2/100)*FLOOR(MIN(AG$1, 100000),5000)/5000)+MIN((('DOEE Payment Calculator'!$I$12+0.4-($B6+(2/100)*FLOOR(MIN(AG$1, 100000),5000)/5000))/2), 0.4))))</f>
        <v>0</v>
      </c>
      <c r="AH6" s="19">
        <f t="shared" ref="AH6" si="17">$B6+AG6</f>
        <v>2.02</v>
      </c>
      <c r="AI6" s="16">
        <f>IF((IF(OR(AI$1="", $B6=""), 0, IF($B6&gt;'DOEE Payment Calculator'!$I$12, 0,  ((2/100)*FLOOR(MIN(AI$1, 100000),5000)/5000)+MIN((('DOEE Payment Calculator'!$I$12+0.4-($B6+(2/100)*FLOOR(MIN(AI$1, 100000),5000)/5000))/2), 0.4))))+$B6&gt;$B$5+0.2, 0, IF(OR(AI$1="", $B6=""), 0, IF($B6&gt;'DOEE Payment Calculator'!$I$12, 0,  ((2/100)*FLOOR(MIN(AI$1, 100000),5000)/5000)+MIN((('DOEE Payment Calculator'!$I$12+0.4-($B6+(2/100)*FLOOR(MIN(AI$1, 100000),5000)/5000))/2), 0.4))))</f>
        <v>0</v>
      </c>
      <c r="AJ6" s="19">
        <f t="shared" ref="AJ6" si="18">$B6+AI6</f>
        <v>2.02</v>
      </c>
      <c r="AK6" s="16">
        <f>IF((IF(OR(AK$1="", $B6=""), 0, IF($B6&gt;'DOEE Payment Calculator'!$I$12, 0,  ((2/100)*FLOOR(MIN(AK$1, 100000),5000)/5000)+MIN((('DOEE Payment Calculator'!$I$12+0.4-($B6+(2/100)*FLOOR(MIN(AK$1, 100000),5000)/5000))/2), 0.4))))+$B6&gt;$B$5+0.2, 0, IF(OR(AK$1="", $B6=""), 0, IF($B6&gt;'DOEE Payment Calculator'!$I$12, 0,  ((2/100)*FLOOR(MIN(AK$1, 100000),5000)/5000)+MIN((('DOEE Payment Calculator'!$I$12+0.4-($B6+(2/100)*FLOOR(MIN(AK$1, 100000),5000)/5000))/2), 0.4))))</f>
        <v>0</v>
      </c>
      <c r="AL6" s="19">
        <f t="shared" ref="AL6" si="19">$B6+AK6</f>
        <v>2.02</v>
      </c>
      <c r="AM6" s="16">
        <f>IF((IF(OR(AM$1="", $B6=""), 0, IF($B6&gt;'DOEE Payment Calculator'!$I$12, 0,  ((2/100)*FLOOR(MIN(AM$1, 100000),5000)/5000)+MIN((('DOEE Payment Calculator'!$I$12+0.4-($B6+(2/100)*FLOOR(MIN(AM$1, 100000),5000)/5000))/2), 0.4))))+$B6&gt;$B$5+0.2, 0, IF(OR(AM$1="", $B6=""), 0, IF($B6&gt;'DOEE Payment Calculator'!$I$12, 0,  ((2/100)*FLOOR(MIN(AM$1, 100000),5000)/5000)+MIN((('DOEE Payment Calculator'!$I$12+0.4-($B6+(2/100)*FLOOR(MIN(AM$1, 100000),5000)/5000))/2), 0.4))))</f>
        <v>0</v>
      </c>
      <c r="AN6" s="19">
        <f t="shared" ref="AN6" si="20">$B6+AM6</f>
        <v>2.02</v>
      </c>
      <c r="AO6" s="16">
        <f>IF((IF(OR(AO$1="", $B6=""), 0, IF($B6&gt;'DOEE Payment Calculator'!$I$12, 0,  ((2/100)*FLOOR(MIN(AO$1, 100000),5000)/5000)+MIN((('DOEE Payment Calculator'!$I$12+0.4-($B6+(2/100)*FLOOR(MIN(AO$1, 100000),5000)/5000))/2), 0.4))))+$B6&gt;$B$5+0.2, 0, IF(OR(AO$1="", $B6=""), 0, IF($B6&gt;'DOEE Payment Calculator'!$I$12, 0,  ((2/100)*FLOOR(MIN(AO$1, 100000),5000)/5000)+MIN((('DOEE Payment Calculator'!$I$12+0.4-($B6+(2/100)*FLOOR(MIN(AO$1, 100000),5000)/5000))/2), 0.4))))</f>
        <v>0</v>
      </c>
      <c r="AP6" s="19">
        <f t="shared" ref="AP6" si="21">$B6+AO6</f>
        <v>2.02</v>
      </c>
      <c r="AQ6" s="16">
        <f>IF((IF(OR(AQ$1="", $B6=""), 0, IF($B6&gt;'DOEE Payment Calculator'!$I$12, 0,  ((2/100)*FLOOR(MIN(AQ$1, 100000),5000)/5000)+MIN((('DOEE Payment Calculator'!$I$12+0.4-($B6+(2/100)*FLOOR(MIN(AQ$1, 100000),5000)/5000))/2), 0.4))))+$B6&gt;$B$5+0.2, 0, IF(OR(AQ$1="", $B6=""), 0, IF($B6&gt;'DOEE Payment Calculator'!$I$12, 0,  ((2/100)*FLOOR(MIN(AQ$1, 100000),5000)/5000)+MIN((('DOEE Payment Calculator'!$I$12+0.4-($B6+(2/100)*FLOOR(MIN(AQ$1, 100000),5000)/5000))/2), 0.4))))</f>
        <v>0</v>
      </c>
      <c r="AR6" s="19">
        <f t="shared" ref="AR6" si="22">$B6+AQ6</f>
        <v>2.02</v>
      </c>
    </row>
    <row r="7" spans="2:44" ht="16.5" x14ac:dyDescent="0.3">
      <c r="B7" s="16">
        <f t="shared" ref="B7:B70" si="23">B6-0.01</f>
        <v>2.0100000000000002</v>
      </c>
      <c r="C7" s="16">
        <f>IF((IF(OR(C$1="", $B7=""), 0, IF($B7&gt;'DOEE Payment Calculator'!$I$12, 0,  ((2/100)*FLOOR(MIN(C$1, 100000),5000)/5000)+MIN((('DOEE Payment Calculator'!$I$12+0.4-($B7+(2/100)*FLOOR(MIN(C$1, 100000),5000)/5000))/2), 0.4))))+$B7&gt;$B$5+0.2, 0, IF(OR(C$1="", $B7=""), 0, IF($B7&gt;'DOEE Payment Calculator'!$I$12, 0,  ((2/100)*FLOOR(MIN(C$1, 100000),5000)/5000)+MIN((('DOEE Payment Calculator'!$I$12+0.4-($B7+(2/100)*FLOOR(MIN(C$1, 100000),5000)/5000))/2), 0.4))))</f>
        <v>0.20999999999999974</v>
      </c>
      <c r="D7" s="19">
        <f t="shared" si="2"/>
        <v>2.2199999999999998</v>
      </c>
      <c r="E7" s="16">
        <f>IF((IF(OR(E$1="", $B7=""), 0, IF($B7&gt;'DOEE Payment Calculator'!$I$12, 0,  ((2/100)*FLOOR(MIN(E$1, 100000),5000)/5000)+MIN((('DOEE Payment Calculator'!$I$12+0.4-($B7+(2/100)*FLOOR(MIN(E$1, 100000),5000)/5000))/2), 0.4))))+$B7&gt;$B$5+0.2, 0, IF(OR(E$1="", $B7=""), 0, IF($B7&gt;'DOEE Payment Calculator'!$I$12, 0,  ((2/100)*FLOOR(MIN(E$1, 100000),5000)/5000)+MIN((('DOEE Payment Calculator'!$I$12+0.4-($B7+(2/100)*FLOOR(MIN(E$1, 100000),5000)/5000))/2), 0.4))))</f>
        <v>0.21999999999999972</v>
      </c>
      <c r="F7" s="19">
        <f t="shared" si="3"/>
        <v>2.23</v>
      </c>
      <c r="G7" s="16">
        <f>IF((IF(OR(G$1="", $B7=""), 0, IF($B7&gt;'DOEE Payment Calculator'!$I$12, 0,  ((2/100)*FLOOR(MIN(G$1, 100000),5000)/5000)+MIN((('DOEE Payment Calculator'!$I$12+0.4-($B7+(2/100)*FLOOR(MIN(G$1, 100000),5000)/5000))/2), 0.4))))+$B7&gt;$B$5+0.2, 0, IF(OR(G$1="", $B7=""), 0, IF($B7&gt;'DOEE Payment Calculator'!$I$12, 0,  ((2/100)*FLOOR(MIN(G$1, 100000),5000)/5000)+MIN((('DOEE Payment Calculator'!$I$12+0.4-($B7+(2/100)*FLOOR(MIN(G$1, 100000),5000)/5000))/2), 0.4))))</f>
        <v>0</v>
      </c>
      <c r="H7" s="19">
        <f t="shared" ref="H7" si="24">$B7+G7</f>
        <v>2.0100000000000002</v>
      </c>
      <c r="I7" s="16">
        <f>IF((IF(OR(I$1="", $B7=""), 0, IF($B7&gt;'DOEE Payment Calculator'!$I$12, 0,  ((2/100)*FLOOR(MIN(I$1, 100000),5000)/5000)+MIN((('DOEE Payment Calculator'!$I$12+0.4-($B7+(2/100)*FLOOR(MIN(I$1, 100000),5000)/5000))/2), 0.4))))+$B7&gt;$B$5+0.2, 0, IF(OR(I$1="", $B7=""), 0, IF($B7&gt;'DOEE Payment Calculator'!$I$12, 0,  ((2/100)*FLOOR(MIN(I$1, 100000),5000)/5000)+MIN((('DOEE Payment Calculator'!$I$12+0.4-($B7+(2/100)*FLOOR(MIN(I$1, 100000),5000)/5000))/2), 0.4))))</f>
        <v>0</v>
      </c>
      <c r="J7" s="19">
        <f t="shared" ref="J7" si="25">$B7+I7</f>
        <v>2.0100000000000002</v>
      </c>
      <c r="K7" s="16">
        <f>IF((IF(OR(K$1="", $B7=""), 0, IF($B7&gt;'DOEE Payment Calculator'!$I$12, 0,  ((2/100)*FLOOR(MIN(K$1, 100000),5000)/5000)+MIN((('DOEE Payment Calculator'!$I$12+0.4-($B7+(2/100)*FLOOR(MIN(K$1, 100000),5000)/5000))/2), 0.4))))+$B7&gt;$B$5+0.2, 0, IF(OR(K$1="", $B7=""), 0, IF($B7&gt;'DOEE Payment Calculator'!$I$12, 0,  ((2/100)*FLOOR(MIN(K$1, 100000),5000)/5000)+MIN((('DOEE Payment Calculator'!$I$12+0.4-($B7+(2/100)*FLOOR(MIN(K$1, 100000),5000)/5000))/2), 0.4))))</f>
        <v>0</v>
      </c>
      <c r="L7" s="19">
        <f t="shared" ref="L7" si="26">$B7+K7</f>
        <v>2.0100000000000002</v>
      </c>
      <c r="M7" s="16">
        <f>IF((IF(OR(M$1="", $B7=""), 0, IF($B7&gt;'DOEE Payment Calculator'!$I$12, 0,  ((2/100)*FLOOR(MIN(M$1, 100000),5000)/5000)+MIN((('DOEE Payment Calculator'!$I$12+0.4-($B7+(2/100)*FLOOR(MIN(M$1, 100000),5000)/5000))/2), 0.4))))+$B7&gt;$B$5+0.2, 0, IF(OR(M$1="", $B7=""), 0, IF($B7&gt;'DOEE Payment Calculator'!$I$12, 0,  ((2/100)*FLOOR(MIN(M$1, 100000),5000)/5000)+MIN((('DOEE Payment Calculator'!$I$12+0.4-($B7+(2/100)*FLOOR(MIN(M$1, 100000),5000)/5000))/2), 0.4))))</f>
        <v>0</v>
      </c>
      <c r="N7" s="19">
        <f t="shared" ref="N7" si="27">$B7+M7</f>
        <v>2.0100000000000002</v>
      </c>
      <c r="O7" s="16">
        <f>IF((IF(OR(O$1="", $B7=""), 0, IF($B7&gt;'DOEE Payment Calculator'!$I$12, 0,  ((2/100)*FLOOR(MIN(O$1, 100000),5000)/5000)+MIN((('DOEE Payment Calculator'!$I$12+0.4-($B7+(2/100)*FLOOR(MIN(O$1, 100000),5000)/5000))/2), 0.4))))+$B7&gt;$B$5+0.2, 0, IF(OR(O$1="", $B7=""), 0, IF($B7&gt;'DOEE Payment Calculator'!$I$12, 0,  ((2/100)*FLOOR(MIN(O$1, 100000),5000)/5000)+MIN((('DOEE Payment Calculator'!$I$12+0.4-($B7+(2/100)*FLOOR(MIN(O$1, 100000),5000)/5000))/2), 0.4))))</f>
        <v>0</v>
      </c>
      <c r="P7" s="19">
        <f t="shared" ref="P7" si="28">$B7+O7</f>
        <v>2.0100000000000002</v>
      </c>
      <c r="Q7" s="16">
        <f>IF((IF(OR(Q$1="", $B7=""), 0, IF($B7&gt;'DOEE Payment Calculator'!$I$12, 0,  ((2/100)*FLOOR(MIN(Q$1, 100000),5000)/5000)+MIN((('DOEE Payment Calculator'!$I$12+0.4-($B7+(2/100)*FLOOR(MIN(Q$1, 100000),5000)/5000))/2), 0.4))))+$B7&gt;$B$5+0.2, 0, IF(OR(Q$1="", $B7=""), 0, IF($B7&gt;'DOEE Payment Calculator'!$I$12, 0,  ((2/100)*FLOOR(MIN(Q$1, 100000),5000)/5000)+MIN((('DOEE Payment Calculator'!$I$12+0.4-($B7+(2/100)*FLOOR(MIN(Q$1, 100000),5000)/5000))/2), 0.4))))</f>
        <v>0</v>
      </c>
      <c r="R7" s="19">
        <f t="shared" ref="R7" si="29">$B7+Q7</f>
        <v>2.0100000000000002</v>
      </c>
      <c r="S7" s="16">
        <f>IF((IF(OR(S$1="", $B7=""), 0, IF($B7&gt;'DOEE Payment Calculator'!$I$12, 0,  ((2/100)*FLOOR(MIN(S$1, 100000),5000)/5000)+MIN((('DOEE Payment Calculator'!$I$12+0.4-($B7+(2/100)*FLOOR(MIN(S$1, 100000),5000)/5000))/2), 0.4))))+$B7&gt;$B$5+0.2, 0, IF(OR(S$1="", $B7=""), 0, IF($B7&gt;'DOEE Payment Calculator'!$I$12, 0,  ((2/100)*FLOOR(MIN(S$1, 100000),5000)/5000)+MIN((('DOEE Payment Calculator'!$I$12+0.4-($B7+(2/100)*FLOOR(MIN(S$1, 100000),5000)/5000))/2), 0.4))))</f>
        <v>0</v>
      </c>
      <c r="T7" s="19">
        <f t="shared" ref="T7" si="30">$B7+S7</f>
        <v>2.0100000000000002</v>
      </c>
      <c r="U7" s="16">
        <f>IF((IF(OR(U$1="", $B7=""), 0, IF($B7&gt;'DOEE Payment Calculator'!$I$12, 0,  ((2/100)*FLOOR(MIN(U$1, 100000),5000)/5000)+MIN((('DOEE Payment Calculator'!$I$12+0.4-($B7+(2/100)*FLOOR(MIN(U$1, 100000),5000)/5000))/2), 0.4))))+$B7&gt;$B$5+0.2, 0, IF(OR(U$1="", $B7=""), 0, IF($B7&gt;'DOEE Payment Calculator'!$I$12, 0,  ((2/100)*FLOOR(MIN(U$1, 100000),5000)/5000)+MIN((('DOEE Payment Calculator'!$I$12+0.4-($B7+(2/100)*FLOOR(MIN(U$1, 100000),5000)/5000))/2), 0.4))))</f>
        <v>0</v>
      </c>
      <c r="V7" s="19">
        <f t="shared" ref="V7" si="31">$B7+U7</f>
        <v>2.0100000000000002</v>
      </c>
      <c r="W7" s="16">
        <f>IF((IF(OR(W$1="", $B7=""), 0, IF($B7&gt;'DOEE Payment Calculator'!$I$12, 0,  ((2/100)*FLOOR(MIN(W$1, 100000),5000)/5000)+MIN((('DOEE Payment Calculator'!$I$12+0.4-($B7+(2/100)*FLOOR(MIN(W$1, 100000),5000)/5000))/2), 0.4))))+$B7&gt;$B$5+0.2, 0, IF(OR(W$1="", $B7=""), 0, IF($B7&gt;'DOEE Payment Calculator'!$I$12, 0,  ((2/100)*FLOOR(MIN(W$1, 100000),5000)/5000)+MIN((('DOEE Payment Calculator'!$I$12+0.4-($B7+(2/100)*FLOOR(MIN(W$1, 100000),5000)/5000))/2), 0.4))))</f>
        <v>0</v>
      </c>
      <c r="X7" s="19">
        <f t="shared" ref="X7" si="32">$B7+W7</f>
        <v>2.0100000000000002</v>
      </c>
      <c r="Y7" s="16">
        <f>IF((IF(OR(Y$1="", $B7=""), 0, IF($B7&gt;'DOEE Payment Calculator'!$I$12, 0,  ((2/100)*FLOOR(MIN(Y$1, 100000),5000)/5000)+MIN((('DOEE Payment Calculator'!$I$12+0.4-($B7+(2/100)*FLOOR(MIN(Y$1, 100000),5000)/5000))/2), 0.4))))+$B7&gt;$B$5+0.2, 0, IF(OR(Y$1="", $B7=""), 0, IF($B7&gt;'DOEE Payment Calculator'!$I$12, 0,  ((2/100)*FLOOR(MIN(Y$1, 100000),5000)/5000)+MIN((('DOEE Payment Calculator'!$I$12+0.4-($B7+(2/100)*FLOOR(MIN(Y$1, 100000),5000)/5000))/2), 0.4))))</f>
        <v>0</v>
      </c>
      <c r="Z7" s="19">
        <f t="shared" ref="Z7" si="33">$B7+Y7</f>
        <v>2.0100000000000002</v>
      </c>
      <c r="AA7" s="16">
        <f>IF((IF(OR(AA$1="", $B7=""), 0, IF($B7&gt;'DOEE Payment Calculator'!$I$12, 0,  ((2/100)*FLOOR(MIN(AA$1, 100000),5000)/5000)+MIN((('DOEE Payment Calculator'!$I$12+0.4-($B7+(2/100)*FLOOR(MIN(AA$1, 100000),5000)/5000))/2), 0.4))))+$B7&gt;$B$5+0.2, 0, IF(OR(AA$1="", $B7=""), 0, IF($B7&gt;'DOEE Payment Calculator'!$I$12, 0,  ((2/100)*FLOOR(MIN(AA$1, 100000),5000)/5000)+MIN((('DOEE Payment Calculator'!$I$12+0.4-($B7+(2/100)*FLOOR(MIN(AA$1, 100000),5000)/5000))/2), 0.4))))</f>
        <v>0</v>
      </c>
      <c r="AB7" s="19">
        <f t="shared" ref="AB7" si="34">$B7+AA7</f>
        <v>2.0100000000000002</v>
      </c>
      <c r="AC7" s="16">
        <f>IF((IF(OR(AC$1="", $B7=""), 0, IF($B7&gt;'DOEE Payment Calculator'!$I$12, 0,  ((2/100)*FLOOR(MIN(AC$1, 100000),5000)/5000)+MIN((('DOEE Payment Calculator'!$I$12+0.4-($B7+(2/100)*FLOOR(MIN(AC$1, 100000),5000)/5000))/2), 0.4))))+$B7&gt;$B$5+0.2, 0, IF(OR(AC$1="", $B7=""), 0, IF($B7&gt;'DOEE Payment Calculator'!$I$12, 0,  ((2/100)*FLOOR(MIN(AC$1, 100000),5000)/5000)+MIN((('DOEE Payment Calculator'!$I$12+0.4-($B7+(2/100)*FLOOR(MIN(AC$1, 100000),5000)/5000))/2), 0.4))))</f>
        <v>0</v>
      </c>
      <c r="AD7" s="19">
        <f t="shared" ref="AD7" si="35">$B7+AC7</f>
        <v>2.0100000000000002</v>
      </c>
      <c r="AE7" s="16">
        <f>IF((IF(OR(AE$1="", $B7=""), 0, IF($B7&gt;'DOEE Payment Calculator'!$I$12, 0,  ((2/100)*FLOOR(MIN(AE$1, 100000),5000)/5000)+MIN((('DOEE Payment Calculator'!$I$12+0.4-($B7+(2/100)*FLOOR(MIN(AE$1, 100000),5000)/5000))/2), 0.4))))+$B7&gt;$B$5+0.2, 0, IF(OR(AE$1="", $B7=""), 0, IF($B7&gt;'DOEE Payment Calculator'!$I$12, 0,  ((2/100)*FLOOR(MIN(AE$1, 100000),5000)/5000)+MIN((('DOEE Payment Calculator'!$I$12+0.4-($B7+(2/100)*FLOOR(MIN(AE$1, 100000),5000)/5000))/2), 0.4))))</f>
        <v>0</v>
      </c>
      <c r="AF7" s="19">
        <f t="shared" ref="AF7" si="36">$B7+AE7</f>
        <v>2.0100000000000002</v>
      </c>
      <c r="AG7" s="16">
        <f>IF((IF(OR(AG$1="", $B7=""), 0, IF($B7&gt;'DOEE Payment Calculator'!$I$12, 0,  ((2/100)*FLOOR(MIN(AG$1, 100000),5000)/5000)+MIN((('DOEE Payment Calculator'!$I$12+0.4-($B7+(2/100)*FLOOR(MIN(AG$1, 100000),5000)/5000))/2), 0.4))))+$B7&gt;$B$5+0.2, 0, IF(OR(AG$1="", $B7=""), 0, IF($B7&gt;'DOEE Payment Calculator'!$I$12, 0,  ((2/100)*FLOOR(MIN(AG$1, 100000),5000)/5000)+MIN((('DOEE Payment Calculator'!$I$12+0.4-($B7+(2/100)*FLOOR(MIN(AG$1, 100000),5000)/5000))/2), 0.4))))</f>
        <v>0</v>
      </c>
      <c r="AH7" s="19">
        <f t="shared" ref="AH7" si="37">$B7+AG7</f>
        <v>2.0100000000000002</v>
      </c>
      <c r="AI7" s="16">
        <f>IF((IF(OR(AI$1="", $B7=""), 0, IF($B7&gt;'DOEE Payment Calculator'!$I$12, 0,  ((2/100)*FLOOR(MIN(AI$1, 100000),5000)/5000)+MIN((('DOEE Payment Calculator'!$I$12+0.4-($B7+(2/100)*FLOOR(MIN(AI$1, 100000),5000)/5000))/2), 0.4))))+$B7&gt;$B$5+0.2, 0, IF(OR(AI$1="", $B7=""), 0, IF($B7&gt;'DOEE Payment Calculator'!$I$12, 0,  ((2/100)*FLOOR(MIN(AI$1, 100000),5000)/5000)+MIN((('DOEE Payment Calculator'!$I$12+0.4-($B7+(2/100)*FLOOR(MIN(AI$1, 100000),5000)/5000))/2), 0.4))))</f>
        <v>0</v>
      </c>
      <c r="AJ7" s="19">
        <f t="shared" ref="AJ7" si="38">$B7+AI7</f>
        <v>2.0100000000000002</v>
      </c>
      <c r="AK7" s="16">
        <f>IF((IF(OR(AK$1="", $B7=""), 0, IF($B7&gt;'DOEE Payment Calculator'!$I$12, 0,  ((2/100)*FLOOR(MIN(AK$1, 100000),5000)/5000)+MIN((('DOEE Payment Calculator'!$I$12+0.4-($B7+(2/100)*FLOOR(MIN(AK$1, 100000),5000)/5000))/2), 0.4))))+$B7&gt;$B$5+0.2, 0, IF(OR(AK$1="", $B7=""), 0, IF($B7&gt;'DOEE Payment Calculator'!$I$12, 0,  ((2/100)*FLOOR(MIN(AK$1, 100000),5000)/5000)+MIN((('DOEE Payment Calculator'!$I$12+0.4-($B7+(2/100)*FLOOR(MIN(AK$1, 100000),5000)/5000))/2), 0.4))))</f>
        <v>0</v>
      </c>
      <c r="AL7" s="19">
        <f t="shared" ref="AL7" si="39">$B7+AK7</f>
        <v>2.0100000000000002</v>
      </c>
      <c r="AM7" s="16">
        <f>IF((IF(OR(AM$1="", $B7=""), 0, IF($B7&gt;'DOEE Payment Calculator'!$I$12, 0,  ((2/100)*FLOOR(MIN(AM$1, 100000),5000)/5000)+MIN((('DOEE Payment Calculator'!$I$12+0.4-($B7+(2/100)*FLOOR(MIN(AM$1, 100000),5000)/5000))/2), 0.4))))+$B7&gt;$B$5+0.2, 0, IF(OR(AM$1="", $B7=""), 0, IF($B7&gt;'DOEE Payment Calculator'!$I$12, 0,  ((2/100)*FLOOR(MIN(AM$1, 100000),5000)/5000)+MIN((('DOEE Payment Calculator'!$I$12+0.4-($B7+(2/100)*FLOOR(MIN(AM$1, 100000),5000)/5000))/2), 0.4))))</f>
        <v>0</v>
      </c>
      <c r="AN7" s="19">
        <f t="shared" ref="AN7" si="40">$B7+AM7</f>
        <v>2.0100000000000002</v>
      </c>
      <c r="AO7" s="16">
        <f>IF((IF(OR(AO$1="", $B7=""), 0, IF($B7&gt;'DOEE Payment Calculator'!$I$12, 0,  ((2/100)*FLOOR(MIN(AO$1, 100000),5000)/5000)+MIN((('DOEE Payment Calculator'!$I$12+0.4-($B7+(2/100)*FLOOR(MIN(AO$1, 100000),5000)/5000))/2), 0.4))))+$B7&gt;$B$5+0.2, 0, IF(OR(AO$1="", $B7=""), 0, IF($B7&gt;'DOEE Payment Calculator'!$I$12, 0,  ((2/100)*FLOOR(MIN(AO$1, 100000),5000)/5000)+MIN((('DOEE Payment Calculator'!$I$12+0.4-($B7+(2/100)*FLOOR(MIN(AO$1, 100000),5000)/5000))/2), 0.4))))</f>
        <v>0</v>
      </c>
      <c r="AP7" s="19">
        <f t="shared" ref="AP7" si="41">$B7+AO7</f>
        <v>2.0100000000000002</v>
      </c>
      <c r="AQ7" s="16">
        <f>IF((IF(OR(AQ$1="", $B7=""), 0, IF($B7&gt;'DOEE Payment Calculator'!$I$12, 0,  ((2/100)*FLOOR(MIN(AQ$1, 100000),5000)/5000)+MIN((('DOEE Payment Calculator'!$I$12+0.4-($B7+(2/100)*FLOOR(MIN(AQ$1, 100000),5000)/5000))/2), 0.4))))+$B7&gt;$B$5+0.2, 0, IF(OR(AQ$1="", $B7=""), 0, IF($B7&gt;'DOEE Payment Calculator'!$I$12, 0,  ((2/100)*FLOOR(MIN(AQ$1, 100000),5000)/5000)+MIN((('DOEE Payment Calculator'!$I$12+0.4-($B7+(2/100)*FLOOR(MIN(AQ$1, 100000),5000)/5000))/2), 0.4))))</f>
        <v>0</v>
      </c>
      <c r="AR7" s="19">
        <f t="shared" ref="AR7" si="42">$B7+AQ7</f>
        <v>2.0100000000000002</v>
      </c>
    </row>
    <row r="8" spans="2:44" ht="16.5" x14ac:dyDescent="0.3">
      <c r="B8" s="16">
        <f t="shared" si="23"/>
        <v>2.0000000000000004</v>
      </c>
      <c r="C8" s="16">
        <f>IF((IF(OR(C$1="", $B8=""), 0, IF($B8&gt;'DOEE Payment Calculator'!$I$12, 0,  ((2/100)*FLOOR(MIN(C$1, 100000),5000)/5000)+MIN((('DOEE Payment Calculator'!$I$12+0.4-($B8+(2/100)*FLOOR(MIN(C$1, 100000),5000)/5000))/2), 0.4))))+$B8&gt;$B$5+0.2, 0, IF(OR(C$1="", $B8=""), 0, IF($B8&gt;'DOEE Payment Calculator'!$I$12, 0,  ((2/100)*FLOOR(MIN(C$1, 100000),5000)/5000)+MIN((('DOEE Payment Calculator'!$I$12+0.4-($B8+(2/100)*FLOOR(MIN(C$1, 100000),5000)/5000))/2), 0.4))))</f>
        <v>0.21499999999999964</v>
      </c>
      <c r="D8" s="19">
        <f t="shared" si="2"/>
        <v>2.2149999999999999</v>
      </c>
      <c r="E8" s="16">
        <f>IF((IF(OR(E$1="", $B8=""), 0, IF($B8&gt;'DOEE Payment Calculator'!$I$12, 0,  ((2/100)*FLOOR(MIN(E$1, 100000),5000)/5000)+MIN((('DOEE Payment Calculator'!$I$12+0.4-($B8+(2/100)*FLOOR(MIN(E$1, 100000),5000)/5000))/2), 0.4))))+$B8&gt;$B$5+0.2, 0, IF(OR(E$1="", $B8=""), 0, IF($B8&gt;'DOEE Payment Calculator'!$I$12, 0,  ((2/100)*FLOOR(MIN(E$1, 100000),5000)/5000)+MIN((('DOEE Payment Calculator'!$I$12+0.4-($B8+(2/100)*FLOOR(MIN(E$1, 100000),5000)/5000))/2), 0.4))))</f>
        <v>0.22499999999999962</v>
      </c>
      <c r="F8" s="19">
        <f t="shared" si="3"/>
        <v>2.2250000000000001</v>
      </c>
      <c r="G8" s="16">
        <f>IF((IF(OR(G$1="", $B8=""), 0, IF($B8&gt;'DOEE Payment Calculator'!$I$12, 0,  ((2/100)*FLOOR(MIN(G$1, 100000),5000)/5000)+MIN((('DOEE Payment Calculator'!$I$12+0.4-($B8+(2/100)*FLOOR(MIN(G$1, 100000),5000)/5000))/2), 0.4))))+$B8&gt;$B$5+0.2, 0, IF(OR(G$1="", $B8=""), 0, IF($B8&gt;'DOEE Payment Calculator'!$I$12, 0,  ((2/100)*FLOOR(MIN(G$1, 100000),5000)/5000)+MIN((('DOEE Payment Calculator'!$I$12+0.4-($B8+(2/100)*FLOOR(MIN(G$1, 100000),5000)/5000))/2), 0.4))))</f>
        <v>0</v>
      </c>
      <c r="H8" s="19">
        <f t="shared" ref="H8" si="43">$B8+G8</f>
        <v>2.0000000000000004</v>
      </c>
      <c r="I8" s="16">
        <f>IF((IF(OR(I$1="", $B8=""), 0, IF($B8&gt;'DOEE Payment Calculator'!$I$12, 0,  ((2/100)*FLOOR(MIN(I$1, 100000),5000)/5000)+MIN((('DOEE Payment Calculator'!$I$12+0.4-($B8+(2/100)*FLOOR(MIN(I$1, 100000),5000)/5000))/2), 0.4))))+$B8&gt;$B$5+0.2, 0, IF(OR(I$1="", $B8=""), 0, IF($B8&gt;'DOEE Payment Calculator'!$I$12, 0,  ((2/100)*FLOOR(MIN(I$1, 100000),5000)/5000)+MIN((('DOEE Payment Calculator'!$I$12+0.4-($B8+(2/100)*FLOOR(MIN(I$1, 100000),5000)/5000))/2), 0.4))))</f>
        <v>0</v>
      </c>
      <c r="J8" s="19">
        <f t="shared" ref="J8" si="44">$B8+I8</f>
        <v>2.0000000000000004</v>
      </c>
      <c r="K8" s="16">
        <f>IF((IF(OR(K$1="", $B8=""), 0, IF($B8&gt;'DOEE Payment Calculator'!$I$12, 0,  ((2/100)*FLOOR(MIN(K$1, 100000),5000)/5000)+MIN((('DOEE Payment Calculator'!$I$12+0.4-($B8+(2/100)*FLOOR(MIN(K$1, 100000),5000)/5000))/2), 0.4))))+$B8&gt;$B$5+0.2, 0, IF(OR(K$1="", $B8=""), 0, IF($B8&gt;'DOEE Payment Calculator'!$I$12, 0,  ((2/100)*FLOOR(MIN(K$1, 100000),5000)/5000)+MIN((('DOEE Payment Calculator'!$I$12+0.4-($B8+(2/100)*FLOOR(MIN(K$1, 100000),5000)/5000))/2), 0.4))))</f>
        <v>0</v>
      </c>
      <c r="L8" s="19">
        <f t="shared" ref="L8" si="45">$B8+K8</f>
        <v>2.0000000000000004</v>
      </c>
      <c r="M8" s="16">
        <f>IF((IF(OR(M$1="", $B8=""), 0, IF($B8&gt;'DOEE Payment Calculator'!$I$12, 0,  ((2/100)*FLOOR(MIN(M$1, 100000),5000)/5000)+MIN((('DOEE Payment Calculator'!$I$12+0.4-($B8+(2/100)*FLOOR(MIN(M$1, 100000),5000)/5000))/2), 0.4))))+$B8&gt;$B$5+0.2, 0, IF(OR(M$1="", $B8=""), 0, IF($B8&gt;'DOEE Payment Calculator'!$I$12, 0,  ((2/100)*FLOOR(MIN(M$1, 100000),5000)/5000)+MIN((('DOEE Payment Calculator'!$I$12+0.4-($B8+(2/100)*FLOOR(MIN(M$1, 100000),5000)/5000))/2), 0.4))))</f>
        <v>0</v>
      </c>
      <c r="N8" s="19">
        <f t="shared" ref="N8" si="46">$B8+M8</f>
        <v>2.0000000000000004</v>
      </c>
      <c r="O8" s="16">
        <f>IF((IF(OR(O$1="", $B8=""), 0, IF($B8&gt;'DOEE Payment Calculator'!$I$12, 0,  ((2/100)*FLOOR(MIN(O$1, 100000),5000)/5000)+MIN((('DOEE Payment Calculator'!$I$12+0.4-($B8+(2/100)*FLOOR(MIN(O$1, 100000),5000)/5000))/2), 0.4))))+$B8&gt;$B$5+0.2, 0, IF(OR(O$1="", $B8=""), 0, IF($B8&gt;'DOEE Payment Calculator'!$I$12, 0,  ((2/100)*FLOOR(MIN(O$1, 100000),5000)/5000)+MIN((('DOEE Payment Calculator'!$I$12+0.4-($B8+(2/100)*FLOOR(MIN(O$1, 100000),5000)/5000))/2), 0.4))))</f>
        <v>0</v>
      </c>
      <c r="P8" s="19">
        <f t="shared" ref="P8" si="47">$B8+O8</f>
        <v>2.0000000000000004</v>
      </c>
      <c r="Q8" s="16">
        <f>IF((IF(OR(Q$1="", $B8=""), 0, IF($B8&gt;'DOEE Payment Calculator'!$I$12, 0,  ((2/100)*FLOOR(MIN(Q$1, 100000),5000)/5000)+MIN((('DOEE Payment Calculator'!$I$12+0.4-($B8+(2/100)*FLOOR(MIN(Q$1, 100000),5000)/5000))/2), 0.4))))+$B8&gt;$B$5+0.2, 0, IF(OR(Q$1="", $B8=""), 0, IF($B8&gt;'DOEE Payment Calculator'!$I$12, 0,  ((2/100)*FLOOR(MIN(Q$1, 100000),5000)/5000)+MIN((('DOEE Payment Calculator'!$I$12+0.4-($B8+(2/100)*FLOOR(MIN(Q$1, 100000),5000)/5000))/2), 0.4))))</f>
        <v>0</v>
      </c>
      <c r="R8" s="19">
        <f t="shared" ref="R8" si="48">$B8+Q8</f>
        <v>2.0000000000000004</v>
      </c>
      <c r="S8" s="16">
        <f>IF((IF(OR(S$1="", $B8=""), 0, IF($B8&gt;'DOEE Payment Calculator'!$I$12, 0,  ((2/100)*FLOOR(MIN(S$1, 100000),5000)/5000)+MIN((('DOEE Payment Calculator'!$I$12+0.4-($B8+(2/100)*FLOOR(MIN(S$1, 100000),5000)/5000))/2), 0.4))))+$B8&gt;$B$5+0.2, 0, IF(OR(S$1="", $B8=""), 0, IF($B8&gt;'DOEE Payment Calculator'!$I$12, 0,  ((2/100)*FLOOR(MIN(S$1, 100000),5000)/5000)+MIN((('DOEE Payment Calculator'!$I$12+0.4-($B8+(2/100)*FLOOR(MIN(S$1, 100000),5000)/5000))/2), 0.4))))</f>
        <v>0</v>
      </c>
      <c r="T8" s="19">
        <f t="shared" ref="T8" si="49">$B8+S8</f>
        <v>2.0000000000000004</v>
      </c>
      <c r="U8" s="16">
        <f>IF((IF(OR(U$1="", $B8=""), 0, IF($B8&gt;'DOEE Payment Calculator'!$I$12, 0,  ((2/100)*FLOOR(MIN(U$1, 100000),5000)/5000)+MIN((('DOEE Payment Calculator'!$I$12+0.4-($B8+(2/100)*FLOOR(MIN(U$1, 100000),5000)/5000))/2), 0.4))))+$B8&gt;$B$5+0.2, 0, IF(OR(U$1="", $B8=""), 0, IF($B8&gt;'DOEE Payment Calculator'!$I$12, 0,  ((2/100)*FLOOR(MIN(U$1, 100000),5000)/5000)+MIN((('DOEE Payment Calculator'!$I$12+0.4-($B8+(2/100)*FLOOR(MIN(U$1, 100000),5000)/5000))/2), 0.4))))</f>
        <v>0</v>
      </c>
      <c r="V8" s="19">
        <f t="shared" ref="V8" si="50">$B8+U8</f>
        <v>2.0000000000000004</v>
      </c>
      <c r="W8" s="16">
        <f>IF((IF(OR(W$1="", $B8=""), 0, IF($B8&gt;'DOEE Payment Calculator'!$I$12, 0,  ((2/100)*FLOOR(MIN(W$1, 100000),5000)/5000)+MIN((('DOEE Payment Calculator'!$I$12+0.4-($B8+(2/100)*FLOOR(MIN(W$1, 100000),5000)/5000))/2), 0.4))))+$B8&gt;$B$5+0.2, 0, IF(OR(W$1="", $B8=""), 0, IF($B8&gt;'DOEE Payment Calculator'!$I$12, 0,  ((2/100)*FLOOR(MIN(W$1, 100000),5000)/5000)+MIN((('DOEE Payment Calculator'!$I$12+0.4-($B8+(2/100)*FLOOR(MIN(W$1, 100000),5000)/5000))/2), 0.4))))</f>
        <v>0</v>
      </c>
      <c r="X8" s="19">
        <f t="shared" ref="X8" si="51">$B8+W8</f>
        <v>2.0000000000000004</v>
      </c>
      <c r="Y8" s="16">
        <f>IF((IF(OR(Y$1="", $B8=""), 0, IF($B8&gt;'DOEE Payment Calculator'!$I$12, 0,  ((2/100)*FLOOR(MIN(Y$1, 100000),5000)/5000)+MIN((('DOEE Payment Calculator'!$I$12+0.4-($B8+(2/100)*FLOOR(MIN(Y$1, 100000),5000)/5000))/2), 0.4))))+$B8&gt;$B$5+0.2, 0, IF(OR(Y$1="", $B8=""), 0, IF($B8&gt;'DOEE Payment Calculator'!$I$12, 0,  ((2/100)*FLOOR(MIN(Y$1, 100000),5000)/5000)+MIN((('DOEE Payment Calculator'!$I$12+0.4-($B8+(2/100)*FLOOR(MIN(Y$1, 100000),5000)/5000))/2), 0.4))))</f>
        <v>0</v>
      </c>
      <c r="Z8" s="19">
        <f t="shared" ref="Z8" si="52">$B8+Y8</f>
        <v>2.0000000000000004</v>
      </c>
      <c r="AA8" s="16">
        <f>IF((IF(OR(AA$1="", $B8=""), 0, IF($B8&gt;'DOEE Payment Calculator'!$I$12, 0,  ((2/100)*FLOOR(MIN(AA$1, 100000),5000)/5000)+MIN((('DOEE Payment Calculator'!$I$12+0.4-($B8+(2/100)*FLOOR(MIN(AA$1, 100000),5000)/5000))/2), 0.4))))+$B8&gt;$B$5+0.2, 0, IF(OR(AA$1="", $B8=""), 0, IF($B8&gt;'DOEE Payment Calculator'!$I$12, 0,  ((2/100)*FLOOR(MIN(AA$1, 100000),5000)/5000)+MIN((('DOEE Payment Calculator'!$I$12+0.4-($B8+(2/100)*FLOOR(MIN(AA$1, 100000),5000)/5000))/2), 0.4))))</f>
        <v>0</v>
      </c>
      <c r="AB8" s="19">
        <f t="shared" ref="AB8" si="53">$B8+AA8</f>
        <v>2.0000000000000004</v>
      </c>
      <c r="AC8" s="16">
        <f>IF((IF(OR(AC$1="", $B8=""), 0, IF($B8&gt;'DOEE Payment Calculator'!$I$12, 0,  ((2/100)*FLOOR(MIN(AC$1, 100000),5000)/5000)+MIN((('DOEE Payment Calculator'!$I$12+0.4-($B8+(2/100)*FLOOR(MIN(AC$1, 100000),5000)/5000))/2), 0.4))))+$B8&gt;$B$5+0.2, 0, IF(OR(AC$1="", $B8=""), 0, IF($B8&gt;'DOEE Payment Calculator'!$I$12, 0,  ((2/100)*FLOOR(MIN(AC$1, 100000),5000)/5000)+MIN((('DOEE Payment Calculator'!$I$12+0.4-($B8+(2/100)*FLOOR(MIN(AC$1, 100000),5000)/5000))/2), 0.4))))</f>
        <v>0</v>
      </c>
      <c r="AD8" s="19">
        <f t="shared" ref="AD8" si="54">$B8+AC8</f>
        <v>2.0000000000000004</v>
      </c>
      <c r="AE8" s="16">
        <f>IF((IF(OR(AE$1="", $B8=""), 0, IF($B8&gt;'DOEE Payment Calculator'!$I$12, 0,  ((2/100)*FLOOR(MIN(AE$1, 100000),5000)/5000)+MIN((('DOEE Payment Calculator'!$I$12+0.4-($B8+(2/100)*FLOOR(MIN(AE$1, 100000),5000)/5000))/2), 0.4))))+$B8&gt;$B$5+0.2, 0, IF(OR(AE$1="", $B8=""), 0, IF($B8&gt;'DOEE Payment Calculator'!$I$12, 0,  ((2/100)*FLOOR(MIN(AE$1, 100000),5000)/5000)+MIN((('DOEE Payment Calculator'!$I$12+0.4-($B8+(2/100)*FLOOR(MIN(AE$1, 100000),5000)/5000))/2), 0.4))))</f>
        <v>0</v>
      </c>
      <c r="AF8" s="19">
        <f t="shared" ref="AF8" si="55">$B8+AE8</f>
        <v>2.0000000000000004</v>
      </c>
      <c r="AG8" s="16">
        <f>IF((IF(OR(AG$1="", $B8=""), 0, IF($B8&gt;'DOEE Payment Calculator'!$I$12, 0,  ((2/100)*FLOOR(MIN(AG$1, 100000),5000)/5000)+MIN((('DOEE Payment Calculator'!$I$12+0.4-($B8+(2/100)*FLOOR(MIN(AG$1, 100000),5000)/5000))/2), 0.4))))+$B8&gt;$B$5+0.2, 0, IF(OR(AG$1="", $B8=""), 0, IF($B8&gt;'DOEE Payment Calculator'!$I$12, 0,  ((2/100)*FLOOR(MIN(AG$1, 100000),5000)/5000)+MIN((('DOEE Payment Calculator'!$I$12+0.4-($B8+(2/100)*FLOOR(MIN(AG$1, 100000),5000)/5000))/2), 0.4))))</f>
        <v>0</v>
      </c>
      <c r="AH8" s="19">
        <f t="shared" ref="AH8" si="56">$B8+AG8</f>
        <v>2.0000000000000004</v>
      </c>
      <c r="AI8" s="16">
        <f>IF((IF(OR(AI$1="", $B8=""), 0, IF($B8&gt;'DOEE Payment Calculator'!$I$12, 0,  ((2/100)*FLOOR(MIN(AI$1, 100000),5000)/5000)+MIN((('DOEE Payment Calculator'!$I$12+0.4-($B8+(2/100)*FLOOR(MIN(AI$1, 100000),5000)/5000))/2), 0.4))))+$B8&gt;$B$5+0.2, 0, IF(OR(AI$1="", $B8=""), 0, IF($B8&gt;'DOEE Payment Calculator'!$I$12, 0,  ((2/100)*FLOOR(MIN(AI$1, 100000),5000)/5000)+MIN((('DOEE Payment Calculator'!$I$12+0.4-($B8+(2/100)*FLOOR(MIN(AI$1, 100000),5000)/5000))/2), 0.4))))</f>
        <v>0</v>
      </c>
      <c r="AJ8" s="19">
        <f t="shared" ref="AJ8" si="57">$B8+AI8</f>
        <v>2.0000000000000004</v>
      </c>
      <c r="AK8" s="16">
        <f>IF((IF(OR(AK$1="", $B8=""), 0, IF($B8&gt;'DOEE Payment Calculator'!$I$12, 0,  ((2/100)*FLOOR(MIN(AK$1, 100000),5000)/5000)+MIN((('DOEE Payment Calculator'!$I$12+0.4-($B8+(2/100)*FLOOR(MIN(AK$1, 100000),5000)/5000))/2), 0.4))))+$B8&gt;$B$5+0.2, 0, IF(OR(AK$1="", $B8=""), 0, IF($B8&gt;'DOEE Payment Calculator'!$I$12, 0,  ((2/100)*FLOOR(MIN(AK$1, 100000),5000)/5000)+MIN((('DOEE Payment Calculator'!$I$12+0.4-($B8+(2/100)*FLOOR(MIN(AK$1, 100000),5000)/5000))/2), 0.4))))</f>
        <v>0</v>
      </c>
      <c r="AL8" s="19">
        <f t="shared" ref="AL8" si="58">$B8+AK8</f>
        <v>2.0000000000000004</v>
      </c>
      <c r="AM8" s="16">
        <f>IF((IF(OR(AM$1="", $B8=""), 0, IF($B8&gt;'DOEE Payment Calculator'!$I$12, 0,  ((2/100)*FLOOR(MIN(AM$1, 100000),5000)/5000)+MIN((('DOEE Payment Calculator'!$I$12+0.4-($B8+(2/100)*FLOOR(MIN(AM$1, 100000),5000)/5000))/2), 0.4))))+$B8&gt;$B$5+0.2, 0, IF(OR(AM$1="", $B8=""), 0, IF($B8&gt;'DOEE Payment Calculator'!$I$12, 0,  ((2/100)*FLOOR(MIN(AM$1, 100000),5000)/5000)+MIN((('DOEE Payment Calculator'!$I$12+0.4-($B8+(2/100)*FLOOR(MIN(AM$1, 100000),5000)/5000))/2), 0.4))))</f>
        <v>0</v>
      </c>
      <c r="AN8" s="19">
        <f t="shared" ref="AN8" si="59">$B8+AM8</f>
        <v>2.0000000000000004</v>
      </c>
      <c r="AO8" s="16">
        <f>IF((IF(OR(AO$1="", $B8=""), 0, IF($B8&gt;'DOEE Payment Calculator'!$I$12, 0,  ((2/100)*FLOOR(MIN(AO$1, 100000),5000)/5000)+MIN((('DOEE Payment Calculator'!$I$12+0.4-($B8+(2/100)*FLOOR(MIN(AO$1, 100000),5000)/5000))/2), 0.4))))+$B8&gt;$B$5+0.2, 0, IF(OR(AO$1="", $B8=""), 0, IF($B8&gt;'DOEE Payment Calculator'!$I$12, 0,  ((2/100)*FLOOR(MIN(AO$1, 100000),5000)/5000)+MIN((('DOEE Payment Calculator'!$I$12+0.4-($B8+(2/100)*FLOOR(MIN(AO$1, 100000),5000)/5000))/2), 0.4))))</f>
        <v>0</v>
      </c>
      <c r="AP8" s="19">
        <f t="shared" ref="AP8" si="60">$B8+AO8</f>
        <v>2.0000000000000004</v>
      </c>
      <c r="AQ8" s="16">
        <f>IF((IF(OR(AQ$1="", $B8=""), 0, IF($B8&gt;'DOEE Payment Calculator'!$I$12, 0,  ((2/100)*FLOOR(MIN(AQ$1, 100000),5000)/5000)+MIN((('DOEE Payment Calculator'!$I$12+0.4-($B8+(2/100)*FLOOR(MIN(AQ$1, 100000),5000)/5000))/2), 0.4))))+$B8&gt;$B$5+0.2, 0, IF(OR(AQ$1="", $B8=""), 0, IF($B8&gt;'DOEE Payment Calculator'!$I$12, 0,  ((2/100)*FLOOR(MIN(AQ$1, 100000),5000)/5000)+MIN((('DOEE Payment Calculator'!$I$12+0.4-($B8+(2/100)*FLOOR(MIN(AQ$1, 100000),5000)/5000))/2), 0.4))))</f>
        <v>0</v>
      </c>
      <c r="AR8" s="19">
        <f t="shared" ref="AR8" si="61">$B8+AQ8</f>
        <v>2.0000000000000004</v>
      </c>
    </row>
    <row r="9" spans="2:44" ht="16.5" x14ac:dyDescent="0.3">
      <c r="B9" s="16">
        <f t="shared" si="23"/>
        <v>1.9900000000000004</v>
      </c>
      <c r="C9" s="16">
        <f>IF((IF(OR(C$1="", $B9=""), 0, IF($B9&gt;'DOEE Payment Calculator'!$I$12, 0,  ((2/100)*FLOOR(MIN(C$1, 100000),5000)/5000)+MIN((('DOEE Payment Calculator'!$I$12+0.4-($B9+(2/100)*FLOOR(MIN(C$1, 100000),5000)/5000))/2), 0.4))))+$B9&gt;$B$5+0.2, 0, IF(OR(C$1="", $B9=""), 0, IF($B9&gt;'DOEE Payment Calculator'!$I$12, 0,  ((2/100)*FLOOR(MIN(C$1, 100000),5000)/5000)+MIN((('DOEE Payment Calculator'!$I$12+0.4-($B9+(2/100)*FLOOR(MIN(C$1, 100000),5000)/5000))/2), 0.4))))</f>
        <v>0.21999999999999964</v>
      </c>
      <c r="D9" s="19">
        <f t="shared" si="2"/>
        <v>2.21</v>
      </c>
      <c r="E9" s="16">
        <f>IF((IF(OR(E$1="", $B9=""), 0, IF($B9&gt;'DOEE Payment Calculator'!$I$12, 0,  ((2/100)*FLOOR(MIN(E$1, 100000),5000)/5000)+MIN((('DOEE Payment Calculator'!$I$12+0.4-($B9+(2/100)*FLOOR(MIN(E$1, 100000),5000)/5000))/2), 0.4))))+$B9&gt;$B$5+0.2, 0, IF(OR(E$1="", $B9=""), 0, IF($B9&gt;'DOEE Payment Calculator'!$I$12, 0,  ((2/100)*FLOOR(MIN(E$1, 100000),5000)/5000)+MIN((('DOEE Payment Calculator'!$I$12+0.4-($B9+(2/100)*FLOOR(MIN(E$1, 100000),5000)/5000))/2), 0.4))))</f>
        <v>0.22999999999999973</v>
      </c>
      <c r="F9" s="19">
        <f t="shared" si="3"/>
        <v>2.2200000000000002</v>
      </c>
      <c r="G9" s="16">
        <f>IF((IF(OR(G$1="", $B9=""), 0, IF($B9&gt;'DOEE Payment Calculator'!$I$12, 0,  ((2/100)*FLOOR(MIN(G$1, 100000),5000)/5000)+MIN((('DOEE Payment Calculator'!$I$12+0.4-($B9+(2/100)*FLOOR(MIN(G$1, 100000),5000)/5000))/2), 0.4))))+$B9&gt;$B$5+0.2, 0, IF(OR(G$1="", $B9=""), 0, IF($B9&gt;'DOEE Payment Calculator'!$I$12, 0,  ((2/100)*FLOOR(MIN(G$1, 100000),5000)/5000)+MIN((('DOEE Payment Calculator'!$I$12+0.4-($B9+(2/100)*FLOOR(MIN(G$1, 100000),5000)/5000))/2), 0.4))))</f>
        <v>0.23999999999999974</v>
      </c>
      <c r="H9" s="19">
        <f t="shared" ref="H9" si="62">$B9+G9</f>
        <v>2.23</v>
      </c>
      <c r="I9" s="16">
        <f>IF((IF(OR(I$1="", $B9=""), 0, IF($B9&gt;'DOEE Payment Calculator'!$I$12, 0,  ((2/100)*FLOOR(MIN(I$1, 100000),5000)/5000)+MIN((('DOEE Payment Calculator'!$I$12+0.4-($B9+(2/100)*FLOOR(MIN(I$1, 100000),5000)/5000))/2), 0.4))))+$B9&gt;$B$5+0.2, 0, IF(OR(I$1="", $B9=""), 0, IF($B9&gt;'DOEE Payment Calculator'!$I$12, 0,  ((2/100)*FLOOR(MIN(I$1, 100000),5000)/5000)+MIN((('DOEE Payment Calculator'!$I$12+0.4-($B9+(2/100)*FLOOR(MIN(I$1, 100000),5000)/5000))/2), 0.4))))</f>
        <v>0</v>
      </c>
      <c r="J9" s="19">
        <f t="shared" ref="J9" si="63">$B9+I9</f>
        <v>1.9900000000000004</v>
      </c>
      <c r="K9" s="16">
        <f>IF((IF(OR(K$1="", $B9=""), 0, IF($B9&gt;'DOEE Payment Calculator'!$I$12, 0,  ((2/100)*FLOOR(MIN(K$1, 100000),5000)/5000)+MIN((('DOEE Payment Calculator'!$I$12+0.4-($B9+(2/100)*FLOOR(MIN(K$1, 100000),5000)/5000))/2), 0.4))))+$B9&gt;$B$5+0.2, 0, IF(OR(K$1="", $B9=""), 0, IF($B9&gt;'DOEE Payment Calculator'!$I$12, 0,  ((2/100)*FLOOR(MIN(K$1, 100000),5000)/5000)+MIN((('DOEE Payment Calculator'!$I$12+0.4-($B9+(2/100)*FLOOR(MIN(K$1, 100000),5000)/5000))/2), 0.4))))</f>
        <v>0</v>
      </c>
      <c r="L9" s="19">
        <f t="shared" ref="L9" si="64">$B9+K9</f>
        <v>1.9900000000000004</v>
      </c>
      <c r="M9" s="16">
        <f>IF((IF(OR(M$1="", $B9=""), 0, IF($B9&gt;'DOEE Payment Calculator'!$I$12, 0,  ((2/100)*FLOOR(MIN(M$1, 100000),5000)/5000)+MIN((('DOEE Payment Calculator'!$I$12+0.4-($B9+(2/100)*FLOOR(MIN(M$1, 100000),5000)/5000))/2), 0.4))))+$B9&gt;$B$5+0.2, 0, IF(OR(M$1="", $B9=""), 0, IF($B9&gt;'DOEE Payment Calculator'!$I$12, 0,  ((2/100)*FLOOR(MIN(M$1, 100000),5000)/5000)+MIN((('DOEE Payment Calculator'!$I$12+0.4-($B9+(2/100)*FLOOR(MIN(M$1, 100000),5000)/5000))/2), 0.4))))</f>
        <v>0</v>
      </c>
      <c r="N9" s="19">
        <f t="shared" ref="N9" si="65">$B9+M9</f>
        <v>1.9900000000000004</v>
      </c>
      <c r="O9" s="16">
        <f>IF((IF(OR(O$1="", $B9=""), 0, IF($B9&gt;'DOEE Payment Calculator'!$I$12, 0,  ((2/100)*FLOOR(MIN(O$1, 100000),5000)/5000)+MIN((('DOEE Payment Calculator'!$I$12+0.4-($B9+(2/100)*FLOOR(MIN(O$1, 100000),5000)/5000))/2), 0.4))))+$B9&gt;$B$5+0.2, 0, IF(OR(O$1="", $B9=""), 0, IF($B9&gt;'DOEE Payment Calculator'!$I$12, 0,  ((2/100)*FLOOR(MIN(O$1, 100000),5000)/5000)+MIN((('DOEE Payment Calculator'!$I$12+0.4-($B9+(2/100)*FLOOR(MIN(O$1, 100000),5000)/5000))/2), 0.4))))</f>
        <v>0</v>
      </c>
      <c r="P9" s="19">
        <f t="shared" ref="P9" si="66">$B9+O9</f>
        <v>1.9900000000000004</v>
      </c>
      <c r="Q9" s="16">
        <f>IF((IF(OR(Q$1="", $B9=""), 0, IF($B9&gt;'DOEE Payment Calculator'!$I$12, 0,  ((2/100)*FLOOR(MIN(Q$1, 100000),5000)/5000)+MIN((('DOEE Payment Calculator'!$I$12+0.4-($B9+(2/100)*FLOOR(MIN(Q$1, 100000),5000)/5000))/2), 0.4))))+$B9&gt;$B$5+0.2, 0, IF(OR(Q$1="", $B9=""), 0, IF($B9&gt;'DOEE Payment Calculator'!$I$12, 0,  ((2/100)*FLOOR(MIN(Q$1, 100000),5000)/5000)+MIN((('DOEE Payment Calculator'!$I$12+0.4-($B9+(2/100)*FLOOR(MIN(Q$1, 100000),5000)/5000))/2), 0.4))))</f>
        <v>0</v>
      </c>
      <c r="R9" s="19">
        <f t="shared" ref="R9" si="67">$B9+Q9</f>
        <v>1.9900000000000004</v>
      </c>
      <c r="S9" s="16">
        <f>IF((IF(OR(S$1="", $B9=""), 0, IF($B9&gt;'DOEE Payment Calculator'!$I$12, 0,  ((2/100)*FLOOR(MIN(S$1, 100000),5000)/5000)+MIN((('DOEE Payment Calculator'!$I$12+0.4-($B9+(2/100)*FLOOR(MIN(S$1, 100000),5000)/5000))/2), 0.4))))+$B9&gt;$B$5+0.2, 0, IF(OR(S$1="", $B9=""), 0, IF($B9&gt;'DOEE Payment Calculator'!$I$12, 0,  ((2/100)*FLOOR(MIN(S$1, 100000),5000)/5000)+MIN((('DOEE Payment Calculator'!$I$12+0.4-($B9+(2/100)*FLOOR(MIN(S$1, 100000),5000)/5000))/2), 0.4))))</f>
        <v>0</v>
      </c>
      <c r="T9" s="19">
        <f t="shared" ref="T9" si="68">$B9+S9</f>
        <v>1.9900000000000004</v>
      </c>
      <c r="U9" s="16">
        <f>IF((IF(OR(U$1="", $B9=""), 0, IF($B9&gt;'DOEE Payment Calculator'!$I$12, 0,  ((2/100)*FLOOR(MIN(U$1, 100000),5000)/5000)+MIN((('DOEE Payment Calculator'!$I$12+0.4-($B9+(2/100)*FLOOR(MIN(U$1, 100000),5000)/5000))/2), 0.4))))+$B9&gt;$B$5+0.2, 0, IF(OR(U$1="", $B9=""), 0, IF($B9&gt;'DOEE Payment Calculator'!$I$12, 0,  ((2/100)*FLOOR(MIN(U$1, 100000),5000)/5000)+MIN((('DOEE Payment Calculator'!$I$12+0.4-($B9+(2/100)*FLOOR(MIN(U$1, 100000),5000)/5000))/2), 0.4))))</f>
        <v>0</v>
      </c>
      <c r="V9" s="19">
        <f t="shared" ref="V9" si="69">$B9+U9</f>
        <v>1.9900000000000004</v>
      </c>
      <c r="W9" s="16">
        <f>IF((IF(OR(W$1="", $B9=""), 0, IF($B9&gt;'DOEE Payment Calculator'!$I$12, 0,  ((2/100)*FLOOR(MIN(W$1, 100000),5000)/5000)+MIN((('DOEE Payment Calculator'!$I$12+0.4-($B9+(2/100)*FLOOR(MIN(W$1, 100000),5000)/5000))/2), 0.4))))+$B9&gt;$B$5+0.2, 0, IF(OR(W$1="", $B9=""), 0, IF($B9&gt;'DOEE Payment Calculator'!$I$12, 0,  ((2/100)*FLOOR(MIN(W$1, 100000),5000)/5000)+MIN((('DOEE Payment Calculator'!$I$12+0.4-($B9+(2/100)*FLOOR(MIN(W$1, 100000),5000)/5000))/2), 0.4))))</f>
        <v>0</v>
      </c>
      <c r="X9" s="19">
        <f t="shared" ref="X9" si="70">$B9+W9</f>
        <v>1.9900000000000004</v>
      </c>
      <c r="Y9" s="16">
        <f>IF((IF(OR(Y$1="", $B9=""), 0, IF($B9&gt;'DOEE Payment Calculator'!$I$12, 0,  ((2/100)*FLOOR(MIN(Y$1, 100000),5000)/5000)+MIN((('DOEE Payment Calculator'!$I$12+0.4-($B9+(2/100)*FLOOR(MIN(Y$1, 100000),5000)/5000))/2), 0.4))))+$B9&gt;$B$5+0.2, 0, IF(OR(Y$1="", $B9=""), 0, IF($B9&gt;'DOEE Payment Calculator'!$I$12, 0,  ((2/100)*FLOOR(MIN(Y$1, 100000),5000)/5000)+MIN((('DOEE Payment Calculator'!$I$12+0.4-($B9+(2/100)*FLOOR(MIN(Y$1, 100000),5000)/5000))/2), 0.4))))</f>
        <v>0</v>
      </c>
      <c r="Z9" s="19">
        <f t="shared" ref="Z9" si="71">$B9+Y9</f>
        <v>1.9900000000000004</v>
      </c>
      <c r="AA9" s="16">
        <f>IF((IF(OR(AA$1="", $B9=""), 0, IF($B9&gt;'DOEE Payment Calculator'!$I$12, 0,  ((2/100)*FLOOR(MIN(AA$1, 100000),5000)/5000)+MIN((('DOEE Payment Calculator'!$I$12+0.4-($B9+(2/100)*FLOOR(MIN(AA$1, 100000),5000)/5000))/2), 0.4))))+$B9&gt;$B$5+0.2, 0, IF(OR(AA$1="", $B9=""), 0, IF($B9&gt;'DOEE Payment Calculator'!$I$12, 0,  ((2/100)*FLOOR(MIN(AA$1, 100000),5000)/5000)+MIN((('DOEE Payment Calculator'!$I$12+0.4-($B9+(2/100)*FLOOR(MIN(AA$1, 100000),5000)/5000))/2), 0.4))))</f>
        <v>0</v>
      </c>
      <c r="AB9" s="19">
        <f t="shared" ref="AB9" si="72">$B9+AA9</f>
        <v>1.9900000000000004</v>
      </c>
      <c r="AC9" s="16">
        <f>IF((IF(OR(AC$1="", $B9=""), 0, IF($B9&gt;'DOEE Payment Calculator'!$I$12, 0,  ((2/100)*FLOOR(MIN(AC$1, 100000),5000)/5000)+MIN((('DOEE Payment Calculator'!$I$12+0.4-($B9+(2/100)*FLOOR(MIN(AC$1, 100000),5000)/5000))/2), 0.4))))+$B9&gt;$B$5+0.2, 0, IF(OR(AC$1="", $B9=""), 0, IF($B9&gt;'DOEE Payment Calculator'!$I$12, 0,  ((2/100)*FLOOR(MIN(AC$1, 100000),5000)/5000)+MIN((('DOEE Payment Calculator'!$I$12+0.4-($B9+(2/100)*FLOOR(MIN(AC$1, 100000),5000)/5000))/2), 0.4))))</f>
        <v>0</v>
      </c>
      <c r="AD9" s="19">
        <f t="shared" ref="AD9" si="73">$B9+AC9</f>
        <v>1.9900000000000004</v>
      </c>
      <c r="AE9" s="16">
        <f>IF((IF(OR(AE$1="", $B9=""), 0, IF($B9&gt;'DOEE Payment Calculator'!$I$12, 0,  ((2/100)*FLOOR(MIN(AE$1, 100000),5000)/5000)+MIN((('DOEE Payment Calculator'!$I$12+0.4-($B9+(2/100)*FLOOR(MIN(AE$1, 100000),5000)/5000))/2), 0.4))))+$B9&gt;$B$5+0.2, 0, IF(OR(AE$1="", $B9=""), 0, IF($B9&gt;'DOEE Payment Calculator'!$I$12, 0,  ((2/100)*FLOOR(MIN(AE$1, 100000),5000)/5000)+MIN((('DOEE Payment Calculator'!$I$12+0.4-($B9+(2/100)*FLOOR(MIN(AE$1, 100000),5000)/5000))/2), 0.4))))</f>
        <v>0</v>
      </c>
      <c r="AF9" s="19">
        <f t="shared" ref="AF9" si="74">$B9+AE9</f>
        <v>1.9900000000000004</v>
      </c>
      <c r="AG9" s="16">
        <f>IF((IF(OR(AG$1="", $B9=""), 0, IF($B9&gt;'DOEE Payment Calculator'!$I$12, 0,  ((2/100)*FLOOR(MIN(AG$1, 100000),5000)/5000)+MIN((('DOEE Payment Calculator'!$I$12+0.4-($B9+(2/100)*FLOOR(MIN(AG$1, 100000),5000)/5000))/2), 0.4))))+$B9&gt;$B$5+0.2, 0, IF(OR(AG$1="", $B9=""), 0, IF($B9&gt;'DOEE Payment Calculator'!$I$12, 0,  ((2/100)*FLOOR(MIN(AG$1, 100000),5000)/5000)+MIN((('DOEE Payment Calculator'!$I$12+0.4-($B9+(2/100)*FLOOR(MIN(AG$1, 100000),5000)/5000))/2), 0.4))))</f>
        <v>0</v>
      </c>
      <c r="AH9" s="19">
        <f t="shared" ref="AH9" si="75">$B9+AG9</f>
        <v>1.9900000000000004</v>
      </c>
      <c r="AI9" s="16">
        <f>IF((IF(OR(AI$1="", $B9=""), 0, IF($B9&gt;'DOEE Payment Calculator'!$I$12, 0,  ((2/100)*FLOOR(MIN(AI$1, 100000),5000)/5000)+MIN((('DOEE Payment Calculator'!$I$12+0.4-($B9+(2/100)*FLOOR(MIN(AI$1, 100000),5000)/5000))/2), 0.4))))+$B9&gt;$B$5+0.2, 0, IF(OR(AI$1="", $B9=""), 0, IF($B9&gt;'DOEE Payment Calculator'!$I$12, 0,  ((2/100)*FLOOR(MIN(AI$1, 100000),5000)/5000)+MIN((('DOEE Payment Calculator'!$I$12+0.4-($B9+(2/100)*FLOOR(MIN(AI$1, 100000),5000)/5000))/2), 0.4))))</f>
        <v>0</v>
      </c>
      <c r="AJ9" s="19">
        <f t="shared" ref="AJ9" si="76">$B9+AI9</f>
        <v>1.9900000000000004</v>
      </c>
      <c r="AK9" s="16">
        <f>IF((IF(OR(AK$1="", $B9=""), 0, IF($B9&gt;'DOEE Payment Calculator'!$I$12, 0,  ((2/100)*FLOOR(MIN(AK$1, 100000),5000)/5000)+MIN((('DOEE Payment Calculator'!$I$12+0.4-($B9+(2/100)*FLOOR(MIN(AK$1, 100000),5000)/5000))/2), 0.4))))+$B9&gt;$B$5+0.2, 0, IF(OR(AK$1="", $B9=""), 0, IF($B9&gt;'DOEE Payment Calculator'!$I$12, 0,  ((2/100)*FLOOR(MIN(AK$1, 100000),5000)/5000)+MIN((('DOEE Payment Calculator'!$I$12+0.4-($B9+(2/100)*FLOOR(MIN(AK$1, 100000),5000)/5000))/2), 0.4))))</f>
        <v>0</v>
      </c>
      <c r="AL9" s="19">
        <f t="shared" ref="AL9" si="77">$B9+AK9</f>
        <v>1.9900000000000004</v>
      </c>
      <c r="AM9" s="16">
        <f>IF((IF(OR(AM$1="", $B9=""), 0, IF($B9&gt;'DOEE Payment Calculator'!$I$12, 0,  ((2/100)*FLOOR(MIN(AM$1, 100000),5000)/5000)+MIN((('DOEE Payment Calculator'!$I$12+0.4-($B9+(2/100)*FLOOR(MIN(AM$1, 100000),5000)/5000))/2), 0.4))))+$B9&gt;$B$5+0.2, 0, IF(OR(AM$1="", $B9=""), 0, IF($B9&gt;'DOEE Payment Calculator'!$I$12, 0,  ((2/100)*FLOOR(MIN(AM$1, 100000),5000)/5000)+MIN((('DOEE Payment Calculator'!$I$12+0.4-($B9+(2/100)*FLOOR(MIN(AM$1, 100000),5000)/5000))/2), 0.4))))</f>
        <v>0</v>
      </c>
      <c r="AN9" s="19">
        <f t="shared" ref="AN9" si="78">$B9+AM9</f>
        <v>1.9900000000000004</v>
      </c>
      <c r="AO9" s="16">
        <f>IF((IF(OR(AO$1="", $B9=""), 0, IF($B9&gt;'DOEE Payment Calculator'!$I$12, 0,  ((2/100)*FLOOR(MIN(AO$1, 100000),5000)/5000)+MIN((('DOEE Payment Calculator'!$I$12+0.4-($B9+(2/100)*FLOOR(MIN(AO$1, 100000),5000)/5000))/2), 0.4))))+$B9&gt;$B$5+0.2, 0, IF(OR(AO$1="", $B9=""), 0, IF($B9&gt;'DOEE Payment Calculator'!$I$12, 0,  ((2/100)*FLOOR(MIN(AO$1, 100000),5000)/5000)+MIN((('DOEE Payment Calculator'!$I$12+0.4-($B9+(2/100)*FLOOR(MIN(AO$1, 100000),5000)/5000))/2), 0.4))))</f>
        <v>0</v>
      </c>
      <c r="AP9" s="19">
        <f t="shared" ref="AP9" si="79">$B9+AO9</f>
        <v>1.9900000000000004</v>
      </c>
      <c r="AQ9" s="16">
        <f>IF((IF(OR(AQ$1="", $B9=""), 0, IF($B9&gt;'DOEE Payment Calculator'!$I$12, 0,  ((2/100)*FLOOR(MIN(AQ$1, 100000),5000)/5000)+MIN((('DOEE Payment Calculator'!$I$12+0.4-($B9+(2/100)*FLOOR(MIN(AQ$1, 100000),5000)/5000))/2), 0.4))))+$B9&gt;$B$5+0.2, 0, IF(OR(AQ$1="", $B9=""), 0, IF($B9&gt;'DOEE Payment Calculator'!$I$12, 0,  ((2/100)*FLOOR(MIN(AQ$1, 100000),5000)/5000)+MIN((('DOEE Payment Calculator'!$I$12+0.4-($B9+(2/100)*FLOOR(MIN(AQ$1, 100000),5000)/5000))/2), 0.4))))</f>
        <v>0</v>
      </c>
      <c r="AR9" s="19">
        <f t="shared" ref="AR9" si="80">$B9+AQ9</f>
        <v>1.9900000000000004</v>
      </c>
    </row>
    <row r="10" spans="2:44" ht="16.5" x14ac:dyDescent="0.3">
      <c r="B10" s="16">
        <f t="shared" si="23"/>
        <v>1.9800000000000004</v>
      </c>
      <c r="C10" s="16">
        <f>IF((IF(OR(C$1="", $B10=""), 0, IF($B10&gt;'DOEE Payment Calculator'!$I$12, 0,  ((2/100)*FLOOR(MIN(C$1, 100000),5000)/5000)+MIN((('DOEE Payment Calculator'!$I$12+0.4-($B10+(2/100)*FLOOR(MIN(C$1, 100000),5000)/5000))/2), 0.4))))+$B10&gt;$B$5+0.2, 0, IF(OR(C$1="", $B10=""), 0, IF($B10&gt;'DOEE Payment Calculator'!$I$12, 0,  ((2/100)*FLOOR(MIN(C$1, 100000),5000)/5000)+MIN((('DOEE Payment Calculator'!$I$12+0.4-($B10+(2/100)*FLOOR(MIN(C$1, 100000),5000)/5000))/2), 0.4))))</f>
        <v>0.22499999999999964</v>
      </c>
      <c r="D10" s="19">
        <f t="shared" si="2"/>
        <v>2.2050000000000001</v>
      </c>
      <c r="E10" s="16">
        <f>IF((IF(OR(E$1="", $B10=""), 0, IF($B10&gt;'DOEE Payment Calculator'!$I$12, 0,  ((2/100)*FLOOR(MIN(E$1, 100000),5000)/5000)+MIN((('DOEE Payment Calculator'!$I$12+0.4-($B10+(2/100)*FLOOR(MIN(E$1, 100000),5000)/5000))/2), 0.4))))+$B10&gt;$B$5+0.2, 0, IF(OR(E$1="", $B10=""), 0, IF($B10&gt;'DOEE Payment Calculator'!$I$12, 0,  ((2/100)*FLOOR(MIN(E$1, 100000),5000)/5000)+MIN((('DOEE Payment Calculator'!$I$12+0.4-($B10+(2/100)*FLOOR(MIN(E$1, 100000),5000)/5000))/2), 0.4))))</f>
        <v>0.23499999999999963</v>
      </c>
      <c r="F10" s="19">
        <f t="shared" si="3"/>
        <v>2.2149999999999999</v>
      </c>
      <c r="G10" s="16">
        <f>IF((IF(OR(G$1="", $B10=""), 0, IF($B10&gt;'DOEE Payment Calculator'!$I$12, 0,  ((2/100)*FLOOR(MIN(G$1, 100000),5000)/5000)+MIN((('DOEE Payment Calculator'!$I$12+0.4-($B10+(2/100)*FLOOR(MIN(G$1, 100000),5000)/5000))/2), 0.4))))+$B10&gt;$B$5+0.2, 0, IF(OR(G$1="", $B10=""), 0, IF($B10&gt;'DOEE Payment Calculator'!$I$12, 0,  ((2/100)*FLOOR(MIN(G$1, 100000),5000)/5000)+MIN((('DOEE Payment Calculator'!$I$12+0.4-($B10+(2/100)*FLOOR(MIN(G$1, 100000),5000)/5000))/2), 0.4))))</f>
        <v>0.24499999999999963</v>
      </c>
      <c r="H10" s="19">
        <f t="shared" ref="H10" si="81">$B10+G10</f>
        <v>2.2250000000000001</v>
      </c>
      <c r="I10" s="16">
        <f>IF((IF(OR(I$1="", $B10=""), 0, IF($B10&gt;'DOEE Payment Calculator'!$I$12, 0,  ((2/100)*FLOOR(MIN(I$1, 100000),5000)/5000)+MIN((('DOEE Payment Calculator'!$I$12+0.4-($B10+(2/100)*FLOOR(MIN(I$1, 100000),5000)/5000))/2), 0.4))))+$B10&gt;$B$5+0.2, 0, IF(OR(I$1="", $B10=""), 0, IF($B10&gt;'DOEE Payment Calculator'!$I$12, 0,  ((2/100)*FLOOR(MIN(I$1, 100000),5000)/5000)+MIN((('DOEE Payment Calculator'!$I$12+0.4-($B10+(2/100)*FLOOR(MIN(I$1, 100000),5000)/5000))/2), 0.4))))</f>
        <v>0</v>
      </c>
      <c r="J10" s="19">
        <f t="shared" ref="J10" si="82">$B10+I10</f>
        <v>1.9800000000000004</v>
      </c>
      <c r="K10" s="16">
        <f>IF((IF(OR(K$1="", $B10=""), 0, IF($B10&gt;'DOEE Payment Calculator'!$I$12, 0,  ((2/100)*FLOOR(MIN(K$1, 100000),5000)/5000)+MIN((('DOEE Payment Calculator'!$I$12+0.4-($B10+(2/100)*FLOOR(MIN(K$1, 100000),5000)/5000))/2), 0.4))))+$B10&gt;$B$5+0.2, 0, IF(OR(K$1="", $B10=""), 0, IF($B10&gt;'DOEE Payment Calculator'!$I$12, 0,  ((2/100)*FLOOR(MIN(K$1, 100000),5000)/5000)+MIN((('DOEE Payment Calculator'!$I$12+0.4-($B10+(2/100)*FLOOR(MIN(K$1, 100000),5000)/5000))/2), 0.4))))</f>
        <v>0</v>
      </c>
      <c r="L10" s="19">
        <f t="shared" ref="L10" si="83">$B10+K10</f>
        <v>1.9800000000000004</v>
      </c>
      <c r="M10" s="16">
        <f>IF((IF(OR(M$1="", $B10=""), 0, IF($B10&gt;'DOEE Payment Calculator'!$I$12, 0,  ((2/100)*FLOOR(MIN(M$1, 100000),5000)/5000)+MIN((('DOEE Payment Calculator'!$I$12+0.4-($B10+(2/100)*FLOOR(MIN(M$1, 100000),5000)/5000))/2), 0.4))))+$B10&gt;$B$5+0.2, 0, IF(OR(M$1="", $B10=""), 0, IF($B10&gt;'DOEE Payment Calculator'!$I$12, 0,  ((2/100)*FLOOR(MIN(M$1, 100000),5000)/5000)+MIN((('DOEE Payment Calculator'!$I$12+0.4-($B10+(2/100)*FLOOR(MIN(M$1, 100000),5000)/5000))/2), 0.4))))</f>
        <v>0</v>
      </c>
      <c r="N10" s="19">
        <f t="shared" ref="N10" si="84">$B10+M10</f>
        <v>1.9800000000000004</v>
      </c>
      <c r="O10" s="16">
        <f>IF((IF(OR(O$1="", $B10=""), 0, IF($B10&gt;'DOEE Payment Calculator'!$I$12, 0,  ((2/100)*FLOOR(MIN(O$1, 100000),5000)/5000)+MIN((('DOEE Payment Calculator'!$I$12+0.4-($B10+(2/100)*FLOOR(MIN(O$1, 100000),5000)/5000))/2), 0.4))))+$B10&gt;$B$5+0.2, 0, IF(OR(O$1="", $B10=""), 0, IF($B10&gt;'DOEE Payment Calculator'!$I$12, 0,  ((2/100)*FLOOR(MIN(O$1, 100000),5000)/5000)+MIN((('DOEE Payment Calculator'!$I$12+0.4-($B10+(2/100)*FLOOR(MIN(O$1, 100000),5000)/5000))/2), 0.4))))</f>
        <v>0</v>
      </c>
      <c r="P10" s="19">
        <f t="shared" ref="P10" si="85">$B10+O10</f>
        <v>1.9800000000000004</v>
      </c>
      <c r="Q10" s="16">
        <f>IF((IF(OR(Q$1="", $B10=""), 0, IF($B10&gt;'DOEE Payment Calculator'!$I$12, 0,  ((2/100)*FLOOR(MIN(Q$1, 100000),5000)/5000)+MIN((('DOEE Payment Calculator'!$I$12+0.4-($B10+(2/100)*FLOOR(MIN(Q$1, 100000),5000)/5000))/2), 0.4))))+$B10&gt;$B$5+0.2, 0, IF(OR(Q$1="", $B10=""), 0, IF($B10&gt;'DOEE Payment Calculator'!$I$12, 0,  ((2/100)*FLOOR(MIN(Q$1, 100000),5000)/5000)+MIN((('DOEE Payment Calculator'!$I$12+0.4-($B10+(2/100)*FLOOR(MIN(Q$1, 100000),5000)/5000))/2), 0.4))))</f>
        <v>0</v>
      </c>
      <c r="R10" s="19">
        <f t="shared" ref="R10" si="86">$B10+Q10</f>
        <v>1.9800000000000004</v>
      </c>
      <c r="S10" s="16">
        <f>IF((IF(OR(S$1="", $B10=""), 0, IF($B10&gt;'DOEE Payment Calculator'!$I$12, 0,  ((2/100)*FLOOR(MIN(S$1, 100000),5000)/5000)+MIN((('DOEE Payment Calculator'!$I$12+0.4-($B10+(2/100)*FLOOR(MIN(S$1, 100000),5000)/5000))/2), 0.4))))+$B10&gt;$B$5+0.2, 0, IF(OR(S$1="", $B10=""), 0, IF($B10&gt;'DOEE Payment Calculator'!$I$12, 0,  ((2/100)*FLOOR(MIN(S$1, 100000),5000)/5000)+MIN((('DOEE Payment Calculator'!$I$12+0.4-($B10+(2/100)*FLOOR(MIN(S$1, 100000),5000)/5000))/2), 0.4))))</f>
        <v>0</v>
      </c>
      <c r="T10" s="19">
        <f t="shared" ref="T10" si="87">$B10+S10</f>
        <v>1.9800000000000004</v>
      </c>
      <c r="U10" s="16">
        <f>IF((IF(OR(U$1="", $B10=""), 0, IF($B10&gt;'DOEE Payment Calculator'!$I$12, 0,  ((2/100)*FLOOR(MIN(U$1, 100000),5000)/5000)+MIN((('DOEE Payment Calculator'!$I$12+0.4-($B10+(2/100)*FLOOR(MIN(U$1, 100000),5000)/5000))/2), 0.4))))+$B10&gt;$B$5+0.2, 0, IF(OR(U$1="", $B10=""), 0, IF($B10&gt;'DOEE Payment Calculator'!$I$12, 0,  ((2/100)*FLOOR(MIN(U$1, 100000),5000)/5000)+MIN((('DOEE Payment Calculator'!$I$12+0.4-($B10+(2/100)*FLOOR(MIN(U$1, 100000),5000)/5000))/2), 0.4))))</f>
        <v>0</v>
      </c>
      <c r="V10" s="19">
        <f t="shared" ref="V10" si="88">$B10+U10</f>
        <v>1.9800000000000004</v>
      </c>
      <c r="W10" s="16">
        <f>IF((IF(OR(W$1="", $B10=""), 0, IF($B10&gt;'DOEE Payment Calculator'!$I$12, 0,  ((2/100)*FLOOR(MIN(W$1, 100000),5000)/5000)+MIN((('DOEE Payment Calculator'!$I$12+0.4-($B10+(2/100)*FLOOR(MIN(W$1, 100000),5000)/5000))/2), 0.4))))+$B10&gt;$B$5+0.2, 0, IF(OR(W$1="", $B10=""), 0, IF($B10&gt;'DOEE Payment Calculator'!$I$12, 0,  ((2/100)*FLOOR(MIN(W$1, 100000),5000)/5000)+MIN((('DOEE Payment Calculator'!$I$12+0.4-($B10+(2/100)*FLOOR(MIN(W$1, 100000),5000)/5000))/2), 0.4))))</f>
        <v>0</v>
      </c>
      <c r="X10" s="19">
        <f t="shared" ref="X10" si="89">$B10+W10</f>
        <v>1.9800000000000004</v>
      </c>
      <c r="Y10" s="16">
        <f>IF((IF(OR(Y$1="", $B10=""), 0, IF($B10&gt;'DOEE Payment Calculator'!$I$12, 0,  ((2/100)*FLOOR(MIN(Y$1, 100000),5000)/5000)+MIN((('DOEE Payment Calculator'!$I$12+0.4-($B10+(2/100)*FLOOR(MIN(Y$1, 100000),5000)/5000))/2), 0.4))))+$B10&gt;$B$5+0.2, 0, IF(OR(Y$1="", $B10=""), 0, IF($B10&gt;'DOEE Payment Calculator'!$I$12, 0,  ((2/100)*FLOOR(MIN(Y$1, 100000),5000)/5000)+MIN((('DOEE Payment Calculator'!$I$12+0.4-($B10+(2/100)*FLOOR(MIN(Y$1, 100000),5000)/5000))/2), 0.4))))</f>
        <v>0</v>
      </c>
      <c r="Z10" s="19">
        <f t="shared" ref="Z10" si="90">$B10+Y10</f>
        <v>1.9800000000000004</v>
      </c>
      <c r="AA10" s="16">
        <f>IF((IF(OR(AA$1="", $B10=""), 0, IF($B10&gt;'DOEE Payment Calculator'!$I$12, 0,  ((2/100)*FLOOR(MIN(AA$1, 100000),5000)/5000)+MIN((('DOEE Payment Calculator'!$I$12+0.4-($B10+(2/100)*FLOOR(MIN(AA$1, 100000),5000)/5000))/2), 0.4))))+$B10&gt;$B$5+0.2, 0, IF(OR(AA$1="", $B10=""), 0, IF($B10&gt;'DOEE Payment Calculator'!$I$12, 0,  ((2/100)*FLOOR(MIN(AA$1, 100000),5000)/5000)+MIN((('DOEE Payment Calculator'!$I$12+0.4-($B10+(2/100)*FLOOR(MIN(AA$1, 100000),5000)/5000))/2), 0.4))))</f>
        <v>0</v>
      </c>
      <c r="AB10" s="19">
        <f t="shared" ref="AB10" si="91">$B10+AA10</f>
        <v>1.9800000000000004</v>
      </c>
      <c r="AC10" s="16">
        <f>IF((IF(OR(AC$1="", $B10=""), 0, IF($B10&gt;'DOEE Payment Calculator'!$I$12, 0,  ((2/100)*FLOOR(MIN(AC$1, 100000),5000)/5000)+MIN((('DOEE Payment Calculator'!$I$12+0.4-($B10+(2/100)*FLOOR(MIN(AC$1, 100000),5000)/5000))/2), 0.4))))+$B10&gt;$B$5+0.2, 0, IF(OR(AC$1="", $B10=""), 0, IF($B10&gt;'DOEE Payment Calculator'!$I$12, 0,  ((2/100)*FLOOR(MIN(AC$1, 100000),5000)/5000)+MIN((('DOEE Payment Calculator'!$I$12+0.4-($B10+(2/100)*FLOOR(MIN(AC$1, 100000),5000)/5000))/2), 0.4))))</f>
        <v>0</v>
      </c>
      <c r="AD10" s="19">
        <f t="shared" ref="AD10" si="92">$B10+AC10</f>
        <v>1.9800000000000004</v>
      </c>
      <c r="AE10" s="16">
        <f>IF((IF(OR(AE$1="", $B10=""), 0, IF($B10&gt;'DOEE Payment Calculator'!$I$12, 0,  ((2/100)*FLOOR(MIN(AE$1, 100000),5000)/5000)+MIN((('DOEE Payment Calculator'!$I$12+0.4-($B10+(2/100)*FLOOR(MIN(AE$1, 100000),5000)/5000))/2), 0.4))))+$B10&gt;$B$5+0.2, 0, IF(OR(AE$1="", $B10=""), 0, IF($B10&gt;'DOEE Payment Calculator'!$I$12, 0,  ((2/100)*FLOOR(MIN(AE$1, 100000),5000)/5000)+MIN((('DOEE Payment Calculator'!$I$12+0.4-($B10+(2/100)*FLOOR(MIN(AE$1, 100000),5000)/5000))/2), 0.4))))</f>
        <v>0</v>
      </c>
      <c r="AF10" s="19">
        <f t="shared" ref="AF10" si="93">$B10+AE10</f>
        <v>1.9800000000000004</v>
      </c>
      <c r="AG10" s="16">
        <f>IF((IF(OR(AG$1="", $B10=""), 0, IF($B10&gt;'DOEE Payment Calculator'!$I$12, 0,  ((2/100)*FLOOR(MIN(AG$1, 100000),5000)/5000)+MIN((('DOEE Payment Calculator'!$I$12+0.4-($B10+(2/100)*FLOOR(MIN(AG$1, 100000),5000)/5000))/2), 0.4))))+$B10&gt;$B$5+0.2, 0, IF(OR(AG$1="", $B10=""), 0, IF($B10&gt;'DOEE Payment Calculator'!$I$12, 0,  ((2/100)*FLOOR(MIN(AG$1, 100000),5000)/5000)+MIN((('DOEE Payment Calculator'!$I$12+0.4-($B10+(2/100)*FLOOR(MIN(AG$1, 100000),5000)/5000))/2), 0.4))))</f>
        <v>0</v>
      </c>
      <c r="AH10" s="19">
        <f t="shared" ref="AH10" si="94">$B10+AG10</f>
        <v>1.9800000000000004</v>
      </c>
      <c r="AI10" s="16">
        <f>IF((IF(OR(AI$1="", $B10=""), 0, IF($B10&gt;'DOEE Payment Calculator'!$I$12, 0,  ((2/100)*FLOOR(MIN(AI$1, 100000),5000)/5000)+MIN((('DOEE Payment Calculator'!$I$12+0.4-($B10+(2/100)*FLOOR(MIN(AI$1, 100000),5000)/5000))/2), 0.4))))+$B10&gt;$B$5+0.2, 0, IF(OR(AI$1="", $B10=""), 0, IF($B10&gt;'DOEE Payment Calculator'!$I$12, 0,  ((2/100)*FLOOR(MIN(AI$1, 100000),5000)/5000)+MIN((('DOEE Payment Calculator'!$I$12+0.4-($B10+(2/100)*FLOOR(MIN(AI$1, 100000),5000)/5000))/2), 0.4))))</f>
        <v>0</v>
      </c>
      <c r="AJ10" s="19">
        <f t="shared" ref="AJ10" si="95">$B10+AI10</f>
        <v>1.9800000000000004</v>
      </c>
      <c r="AK10" s="16">
        <f>IF((IF(OR(AK$1="", $B10=""), 0, IF($B10&gt;'DOEE Payment Calculator'!$I$12, 0,  ((2/100)*FLOOR(MIN(AK$1, 100000),5000)/5000)+MIN((('DOEE Payment Calculator'!$I$12+0.4-($B10+(2/100)*FLOOR(MIN(AK$1, 100000),5000)/5000))/2), 0.4))))+$B10&gt;$B$5+0.2, 0, IF(OR(AK$1="", $B10=""), 0, IF($B10&gt;'DOEE Payment Calculator'!$I$12, 0,  ((2/100)*FLOOR(MIN(AK$1, 100000),5000)/5000)+MIN((('DOEE Payment Calculator'!$I$12+0.4-($B10+(2/100)*FLOOR(MIN(AK$1, 100000),5000)/5000))/2), 0.4))))</f>
        <v>0</v>
      </c>
      <c r="AL10" s="19">
        <f t="shared" ref="AL10" si="96">$B10+AK10</f>
        <v>1.9800000000000004</v>
      </c>
      <c r="AM10" s="16">
        <f>IF((IF(OR(AM$1="", $B10=""), 0, IF($B10&gt;'DOEE Payment Calculator'!$I$12, 0,  ((2/100)*FLOOR(MIN(AM$1, 100000),5000)/5000)+MIN((('DOEE Payment Calculator'!$I$12+0.4-($B10+(2/100)*FLOOR(MIN(AM$1, 100000),5000)/5000))/2), 0.4))))+$B10&gt;$B$5+0.2, 0, IF(OR(AM$1="", $B10=""), 0, IF($B10&gt;'DOEE Payment Calculator'!$I$12, 0,  ((2/100)*FLOOR(MIN(AM$1, 100000),5000)/5000)+MIN((('DOEE Payment Calculator'!$I$12+0.4-($B10+(2/100)*FLOOR(MIN(AM$1, 100000),5000)/5000))/2), 0.4))))</f>
        <v>0</v>
      </c>
      <c r="AN10" s="19">
        <f t="shared" ref="AN10" si="97">$B10+AM10</f>
        <v>1.9800000000000004</v>
      </c>
      <c r="AO10" s="16">
        <f>IF((IF(OR(AO$1="", $B10=""), 0, IF($B10&gt;'DOEE Payment Calculator'!$I$12, 0,  ((2/100)*FLOOR(MIN(AO$1, 100000),5000)/5000)+MIN((('DOEE Payment Calculator'!$I$12+0.4-($B10+(2/100)*FLOOR(MIN(AO$1, 100000),5000)/5000))/2), 0.4))))+$B10&gt;$B$5+0.2, 0, IF(OR(AO$1="", $B10=""), 0, IF($B10&gt;'DOEE Payment Calculator'!$I$12, 0,  ((2/100)*FLOOR(MIN(AO$1, 100000),5000)/5000)+MIN((('DOEE Payment Calculator'!$I$12+0.4-($B10+(2/100)*FLOOR(MIN(AO$1, 100000),5000)/5000))/2), 0.4))))</f>
        <v>0</v>
      </c>
      <c r="AP10" s="19">
        <f t="shared" ref="AP10" si="98">$B10+AO10</f>
        <v>1.9800000000000004</v>
      </c>
      <c r="AQ10" s="16">
        <f>IF((IF(OR(AQ$1="", $B10=""), 0, IF($B10&gt;'DOEE Payment Calculator'!$I$12, 0,  ((2/100)*FLOOR(MIN(AQ$1, 100000),5000)/5000)+MIN((('DOEE Payment Calculator'!$I$12+0.4-($B10+(2/100)*FLOOR(MIN(AQ$1, 100000),5000)/5000))/2), 0.4))))+$B10&gt;$B$5+0.2, 0, IF(OR(AQ$1="", $B10=""), 0, IF($B10&gt;'DOEE Payment Calculator'!$I$12, 0,  ((2/100)*FLOOR(MIN(AQ$1, 100000),5000)/5000)+MIN((('DOEE Payment Calculator'!$I$12+0.4-($B10+(2/100)*FLOOR(MIN(AQ$1, 100000),5000)/5000))/2), 0.4))))</f>
        <v>0</v>
      </c>
      <c r="AR10" s="19">
        <f t="shared" ref="AR10" si="99">$B10+AQ10</f>
        <v>1.9800000000000004</v>
      </c>
    </row>
    <row r="11" spans="2:44" ht="16.5" x14ac:dyDescent="0.3">
      <c r="B11" s="16">
        <f t="shared" si="23"/>
        <v>1.9700000000000004</v>
      </c>
      <c r="C11" s="16">
        <f>IF((IF(OR(C$1="", $B11=""), 0, IF($B11&gt;'DOEE Payment Calculator'!$I$12, 0,  ((2/100)*FLOOR(MIN(C$1, 100000),5000)/5000)+MIN((('DOEE Payment Calculator'!$I$12+0.4-($B11+(2/100)*FLOOR(MIN(C$1, 100000),5000)/5000))/2), 0.4))))+$B11&gt;$B$5+0.2, 0, IF(OR(C$1="", $B11=""), 0, IF($B11&gt;'DOEE Payment Calculator'!$I$12, 0,  ((2/100)*FLOOR(MIN(C$1, 100000),5000)/5000)+MIN((('DOEE Payment Calculator'!$I$12+0.4-($B11+(2/100)*FLOOR(MIN(C$1, 100000),5000)/5000))/2), 0.4))))</f>
        <v>0.22999999999999965</v>
      </c>
      <c r="D11" s="19">
        <f t="shared" si="2"/>
        <v>2.2000000000000002</v>
      </c>
      <c r="E11" s="16">
        <f>IF((IF(OR(E$1="", $B11=""), 0, IF($B11&gt;'DOEE Payment Calculator'!$I$12, 0,  ((2/100)*FLOOR(MIN(E$1, 100000),5000)/5000)+MIN((('DOEE Payment Calculator'!$I$12+0.4-($B11+(2/100)*FLOOR(MIN(E$1, 100000),5000)/5000))/2), 0.4))))+$B11&gt;$B$5+0.2, 0, IF(OR(E$1="", $B11=""), 0, IF($B11&gt;'DOEE Payment Calculator'!$I$12, 0,  ((2/100)*FLOOR(MIN(E$1, 100000),5000)/5000)+MIN((('DOEE Payment Calculator'!$I$12+0.4-($B11+(2/100)*FLOOR(MIN(E$1, 100000),5000)/5000))/2), 0.4))))</f>
        <v>0.23999999999999963</v>
      </c>
      <c r="F11" s="19">
        <f t="shared" si="3"/>
        <v>2.21</v>
      </c>
      <c r="G11" s="16">
        <f>IF((IF(OR(G$1="", $B11=""), 0, IF($B11&gt;'DOEE Payment Calculator'!$I$12, 0,  ((2/100)*FLOOR(MIN(G$1, 100000),5000)/5000)+MIN((('DOEE Payment Calculator'!$I$12+0.4-($B11+(2/100)*FLOOR(MIN(G$1, 100000),5000)/5000))/2), 0.4))))+$B11&gt;$B$5+0.2, 0, IF(OR(G$1="", $B11=""), 0, IF($B11&gt;'DOEE Payment Calculator'!$I$12, 0,  ((2/100)*FLOOR(MIN(G$1, 100000),5000)/5000)+MIN((('DOEE Payment Calculator'!$I$12+0.4-($B11+(2/100)*FLOOR(MIN(G$1, 100000),5000)/5000))/2), 0.4))))</f>
        <v>0.24999999999999975</v>
      </c>
      <c r="H11" s="19">
        <f t="shared" ref="H11" si="100">$B11+G11</f>
        <v>2.2200000000000002</v>
      </c>
      <c r="I11" s="16">
        <f>IF((IF(OR(I$1="", $B11=""), 0, IF($B11&gt;'DOEE Payment Calculator'!$I$12, 0,  ((2/100)*FLOOR(MIN(I$1, 100000),5000)/5000)+MIN((('DOEE Payment Calculator'!$I$12+0.4-($B11+(2/100)*FLOOR(MIN(I$1, 100000),5000)/5000))/2), 0.4))))+$B11&gt;$B$5+0.2, 0, IF(OR(I$1="", $B11=""), 0, IF($B11&gt;'DOEE Payment Calculator'!$I$12, 0,  ((2/100)*FLOOR(MIN(I$1, 100000),5000)/5000)+MIN((('DOEE Payment Calculator'!$I$12+0.4-($B11+(2/100)*FLOOR(MIN(I$1, 100000),5000)/5000))/2), 0.4))))</f>
        <v>0.25999999999999973</v>
      </c>
      <c r="J11" s="19">
        <f t="shared" ref="J11" si="101">$B11+I11</f>
        <v>2.23</v>
      </c>
      <c r="K11" s="16">
        <f>IF((IF(OR(K$1="", $B11=""), 0, IF($B11&gt;'DOEE Payment Calculator'!$I$12, 0,  ((2/100)*FLOOR(MIN(K$1, 100000),5000)/5000)+MIN((('DOEE Payment Calculator'!$I$12+0.4-($B11+(2/100)*FLOOR(MIN(K$1, 100000),5000)/5000))/2), 0.4))))+$B11&gt;$B$5+0.2, 0, IF(OR(K$1="", $B11=""), 0, IF($B11&gt;'DOEE Payment Calculator'!$I$12, 0,  ((2/100)*FLOOR(MIN(K$1, 100000),5000)/5000)+MIN((('DOEE Payment Calculator'!$I$12+0.4-($B11+(2/100)*FLOOR(MIN(K$1, 100000),5000)/5000))/2), 0.4))))</f>
        <v>0</v>
      </c>
      <c r="L11" s="19">
        <f t="shared" ref="L11" si="102">$B11+K11</f>
        <v>1.9700000000000004</v>
      </c>
      <c r="M11" s="16">
        <f>IF((IF(OR(M$1="", $B11=""), 0, IF($B11&gt;'DOEE Payment Calculator'!$I$12, 0,  ((2/100)*FLOOR(MIN(M$1, 100000),5000)/5000)+MIN((('DOEE Payment Calculator'!$I$12+0.4-($B11+(2/100)*FLOOR(MIN(M$1, 100000),5000)/5000))/2), 0.4))))+$B11&gt;$B$5+0.2, 0, IF(OR(M$1="", $B11=""), 0, IF($B11&gt;'DOEE Payment Calculator'!$I$12, 0,  ((2/100)*FLOOR(MIN(M$1, 100000),5000)/5000)+MIN((('DOEE Payment Calculator'!$I$12+0.4-($B11+(2/100)*FLOOR(MIN(M$1, 100000),5000)/5000))/2), 0.4))))</f>
        <v>0</v>
      </c>
      <c r="N11" s="19">
        <f t="shared" ref="N11" si="103">$B11+M11</f>
        <v>1.9700000000000004</v>
      </c>
      <c r="O11" s="16">
        <f>IF((IF(OR(O$1="", $B11=""), 0, IF($B11&gt;'DOEE Payment Calculator'!$I$12, 0,  ((2/100)*FLOOR(MIN(O$1, 100000),5000)/5000)+MIN((('DOEE Payment Calculator'!$I$12+0.4-($B11+(2/100)*FLOOR(MIN(O$1, 100000),5000)/5000))/2), 0.4))))+$B11&gt;$B$5+0.2, 0, IF(OR(O$1="", $B11=""), 0, IF($B11&gt;'DOEE Payment Calculator'!$I$12, 0,  ((2/100)*FLOOR(MIN(O$1, 100000),5000)/5000)+MIN((('DOEE Payment Calculator'!$I$12+0.4-($B11+(2/100)*FLOOR(MIN(O$1, 100000),5000)/5000))/2), 0.4))))</f>
        <v>0</v>
      </c>
      <c r="P11" s="19">
        <f t="shared" ref="P11" si="104">$B11+O11</f>
        <v>1.9700000000000004</v>
      </c>
      <c r="Q11" s="16">
        <f>IF((IF(OR(Q$1="", $B11=""), 0, IF($B11&gt;'DOEE Payment Calculator'!$I$12, 0,  ((2/100)*FLOOR(MIN(Q$1, 100000),5000)/5000)+MIN((('DOEE Payment Calculator'!$I$12+0.4-($B11+(2/100)*FLOOR(MIN(Q$1, 100000),5000)/5000))/2), 0.4))))+$B11&gt;$B$5+0.2, 0, IF(OR(Q$1="", $B11=""), 0, IF($B11&gt;'DOEE Payment Calculator'!$I$12, 0,  ((2/100)*FLOOR(MIN(Q$1, 100000),5000)/5000)+MIN((('DOEE Payment Calculator'!$I$12+0.4-($B11+(2/100)*FLOOR(MIN(Q$1, 100000),5000)/5000))/2), 0.4))))</f>
        <v>0</v>
      </c>
      <c r="R11" s="19">
        <f t="shared" ref="R11" si="105">$B11+Q11</f>
        <v>1.9700000000000004</v>
      </c>
      <c r="S11" s="16">
        <f>IF((IF(OR(S$1="", $B11=""), 0, IF($B11&gt;'DOEE Payment Calculator'!$I$12, 0,  ((2/100)*FLOOR(MIN(S$1, 100000),5000)/5000)+MIN((('DOEE Payment Calculator'!$I$12+0.4-($B11+(2/100)*FLOOR(MIN(S$1, 100000),5000)/5000))/2), 0.4))))+$B11&gt;$B$5+0.2, 0, IF(OR(S$1="", $B11=""), 0, IF($B11&gt;'DOEE Payment Calculator'!$I$12, 0,  ((2/100)*FLOOR(MIN(S$1, 100000),5000)/5000)+MIN((('DOEE Payment Calculator'!$I$12+0.4-($B11+(2/100)*FLOOR(MIN(S$1, 100000),5000)/5000))/2), 0.4))))</f>
        <v>0</v>
      </c>
      <c r="T11" s="19">
        <f t="shared" ref="T11" si="106">$B11+S11</f>
        <v>1.9700000000000004</v>
      </c>
      <c r="U11" s="16">
        <f>IF((IF(OR(U$1="", $B11=""), 0, IF($B11&gt;'DOEE Payment Calculator'!$I$12, 0,  ((2/100)*FLOOR(MIN(U$1, 100000),5000)/5000)+MIN((('DOEE Payment Calculator'!$I$12+0.4-($B11+(2/100)*FLOOR(MIN(U$1, 100000),5000)/5000))/2), 0.4))))+$B11&gt;$B$5+0.2, 0, IF(OR(U$1="", $B11=""), 0, IF($B11&gt;'DOEE Payment Calculator'!$I$12, 0,  ((2/100)*FLOOR(MIN(U$1, 100000),5000)/5000)+MIN((('DOEE Payment Calculator'!$I$12+0.4-($B11+(2/100)*FLOOR(MIN(U$1, 100000),5000)/5000))/2), 0.4))))</f>
        <v>0</v>
      </c>
      <c r="V11" s="19">
        <f t="shared" ref="V11" si="107">$B11+U11</f>
        <v>1.9700000000000004</v>
      </c>
      <c r="W11" s="16">
        <f>IF((IF(OR(W$1="", $B11=""), 0, IF($B11&gt;'DOEE Payment Calculator'!$I$12, 0,  ((2/100)*FLOOR(MIN(W$1, 100000),5000)/5000)+MIN((('DOEE Payment Calculator'!$I$12+0.4-($B11+(2/100)*FLOOR(MIN(W$1, 100000),5000)/5000))/2), 0.4))))+$B11&gt;$B$5+0.2, 0, IF(OR(W$1="", $B11=""), 0, IF($B11&gt;'DOEE Payment Calculator'!$I$12, 0,  ((2/100)*FLOOR(MIN(W$1, 100000),5000)/5000)+MIN((('DOEE Payment Calculator'!$I$12+0.4-($B11+(2/100)*FLOOR(MIN(W$1, 100000),5000)/5000))/2), 0.4))))</f>
        <v>0</v>
      </c>
      <c r="X11" s="19">
        <f t="shared" ref="X11" si="108">$B11+W11</f>
        <v>1.9700000000000004</v>
      </c>
      <c r="Y11" s="16">
        <f>IF((IF(OR(Y$1="", $B11=""), 0, IF($B11&gt;'DOEE Payment Calculator'!$I$12, 0,  ((2/100)*FLOOR(MIN(Y$1, 100000),5000)/5000)+MIN((('DOEE Payment Calculator'!$I$12+0.4-($B11+(2/100)*FLOOR(MIN(Y$1, 100000),5000)/5000))/2), 0.4))))+$B11&gt;$B$5+0.2, 0, IF(OR(Y$1="", $B11=""), 0, IF($B11&gt;'DOEE Payment Calculator'!$I$12, 0,  ((2/100)*FLOOR(MIN(Y$1, 100000),5000)/5000)+MIN((('DOEE Payment Calculator'!$I$12+0.4-($B11+(2/100)*FLOOR(MIN(Y$1, 100000),5000)/5000))/2), 0.4))))</f>
        <v>0</v>
      </c>
      <c r="Z11" s="19">
        <f t="shared" ref="Z11" si="109">$B11+Y11</f>
        <v>1.9700000000000004</v>
      </c>
      <c r="AA11" s="16">
        <f>IF((IF(OR(AA$1="", $B11=""), 0, IF($B11&gt;'DOEE Payment Calculator'!$I$12, 0,  ((2/100)*FLOOR(MIN(AA$1, 100000),5000)/5000)+MIN((('DOEE Payment Calculator'!$I$12+0.4-($B11+(2/100)*FLOOR(MIN(AA$1, 100000),5000)/5000))/2), 0.4))))+$B11&gt;$B$5+0.2, 0, IF(OR(AA$1="", $B11=""), 0, IF($B11&gt;'DOEE Payment Calculator'!$I$12, 0,  ((2/100)*FLOOR(MIN(AA$1, 100000),5000)/5000)+MIN((('DOEE Payment Calculator'!$I$12+0.4-($B11+(2/100)*FLOOR(MIN(AA$1, 100000),5000)/5000))/2), 0.4))))</f>
        <v>0</v>
      </c>
      <c r="AB11" s="19">
        <f t="shared" ref="AB11" si="110">$B11+AA11</f>
        <v>1.9700000000000004</v>
      </c>
      <c r="AC11" s="16">
        <f>IF((IF(OR(AC$1="", $B11=""), 0, IF($B11&gt;'DOEE Payment Calculator'!$I$12, 0,  ((2/100)*FLOOR(MIN(AC$1, 100000),5000)/5000)+MIN((('DOEE Payment Calculator'!$I$12+0.4-($B11+(2/100)*FLOOR(MIN(AC$1, 100000),5000)/5000))/2), 0.4))))+$B11&gt;$B$5+0.2, 0, IF(OR(AC$1="", $B11=""), 0, IF($B11&gt;'DOEE Payment Calculator'!$I$12, 0,  ((2/100)*FLOOR(MIN(AC$1, 100000),5000)/5000)+MIN((('DOEE Payment Calculator'!$I$12+0.4-($B11+(2/100)*FLOOR(MIN(AC$1, 100000),5000)/5000))/2), 0.4))))</f>
        <v>0</v>
      </c>
      <c r="AD11" s="19">
        <f t="shared" ref="AD11" si="111">$B11+AC11</f>
        <v>1.9700000000000004</v>
      </c>
      <c r="AE11" s="16">
        <f>IF((IF(OR(AE$1="", $B11=""), 0, IF($B11&gt;'DOEE Payment Calculator'!$I$12, 0,  ((2/100)*FLOOR(MIN(AE$1, 100000),5000)/5000)+MIN((('DOEE Payment Calculator'!$I$12+0.4-($B11+(2/100)*FLOOR(MIN(AE$1, 100000),5000)/5000))/2), 0.4))))+$B11&gt;$B$5+0.2, 0, IF(OR(AE$1="", $B11=""), 0, IF($B11&gt;'DOEE Payment Calculator'!$I$12, 0,  ((2/100)*FLOOR(MIN(AE$1, 100000),5000)/5000)+MIN((('DOEE Payment Calculator'!$I$12+0.4-($B11+(2/100)*FLOOR(MIN(AE$1, 100000),5000)/5000))/2), 0.4))))</f>
        <v>0</v>
      </c>
      <c r="AF11" s="19">
        <f t="shared" ref="AF11" si="112">$B11+AE11</f>
        <v>1.9700000000000004</v>
      </c>
      <c r="AG11" s="16">
        <f>IF((IF(OR(AG$1="", $B11=""), 0, IF($B11&gt;'DOEE Payment Calculator'!$I$12, 0,  ((2/100)*FLOOR(MIN(AG$1, 100000),5000)/5000)+MIN((('DOEE Payment Calculator'!$I$12+0.4-($B11+(2/100)*FLOOR(MIN(AG$1, 100000),5000)/5000))/2), 0.4))))+$B11&gt;$B$5+0.2, 0, IF(OR(AG$1="", $B11=""), 0, IF($B11&gt;'DOEE Payment Calculator'!$I$12, 0,  ((2/100)*FLOOR(MIN(AG$1, 100000),5000)/5000)+MIN((('DOEE Payment Calculator'!$I$12+0.4-($B11+(2/100)*FLOOR(MIN(AG$1, 100000),5000)/5000))/2), 0.4))))</f>
        <v>0</v>
      </c>
      <c r="AH11" s="19">
        <f t="shared" ref="AH11" si="113">$B11+AG11</f>
        <v>1.9700000000000004</v>
      </c>
      <c r="AI11" s="16">
        <f>IF((IF(OR(AI$1="", $B11=""), 0, IF($B11&gt;'DOEE Payment Calculator'!$I$12, 0,  ((2/100)*FLOOR(MIN(AI$1, 100000),5000)/5000)+MIN((('DOEE Payment Calculator'!$I$12+0.4-($B11+(2/100)*FLOOR(MIN(AI$1, 100000),5000)/5000))/2), 0.4))))+$B11&gt;$B$5+0.2, 0, IF(OR(AI$1="", $B11=""), 0, IF($B11&gt;'DOEE Payment Calculator'!$I$12, 0,  ((2/100)*FLOOR(MIN(AI$1, 100000),5000)/5000)+MIN((('DOEE Payment Calculator'!$I$12+0.4-($B11+(2/100)*FLOOR(MIN(AI$1, 100000),5000)/5000))/2), 0.4))))</f>
        <v>0</v>
      </c>
      <c r="AJ11" s="19">
        <f t="shared" ref="AJ11" si="114">$B11+AI11</f>
        <v>1.9700000000000004</v>
      </c>
      <c r="AK11" s="16">
        <f>IF((IF(OR(AK$1="", $B11=""), 0, IF($B11&gt;'DOEE Payment Calculator'!$I$12, 0,  ((2/100)*FLOOR(MIN(AK$1, 100000),5000)/5000)+MIN((('DOEE Payment Calculator'!$I$12+0.4-($B11+(2/100)*FLOOR(MIN(AK$1, 100000),5000)/5000))/2), 0.4))))+$B11&gt;$B$5+0.2, 0, IF(OR(AK$1="", $B11=""), 0, IF($B11&gt;'DOEE Payment Calculator'!$I$12, 0,  ((2/100)*FLOOR(MIN(AK$1, 100000),5000)/5000)+MIN((('DOEE Payment Calculator'!$I$12+0.4-($B11+(2/100)*FLOOR(MIN(AK$1, 100000),5000)/5000))/2), 0.4))))</f>
        <v>0</v>
      </c>
      <c r="AL11" s="19">
        <f t="shared" ref="AL11" si="115">$B11+AK11</f>
        <v>1.9700000000000004</v>
      </c>
      <c r="AM11" s="16">
        <f>IF((IF(OR(AM$1="", $B11=""), 0, IF($B11&gt;'DOEE Payment Calculator'!$I$12, 0,  ((2/100)*FLOOR(MIN(AM$1, 100000),5000)/5000)+MIN((('DOEE Payment Calculator'!$I$12+0.4-($B11+(2/100)*FLOOR(MIN(AM$1, 100000),5000)/5000))/2), 0.4))))+$B11&gt;$B$5+0.2, 0, IF(OR(AM$1="", $B11=""), 0, IF($B11&gt;'DOEE Payment Calculator'!$I$12, 0,  ((2/100)*FLOOR(MIN(AM$1, 100000),5000)/5000)+MIN((('DOEE Payment Calculator'!$I$12+0.4-($B11+(2/100)*FLOOR(MIN(AM$1, 100000),5000)/5000))/2), 0.4))))</f>
        <v>0</v>
      </c>
      <c r="AN11" s="19">
        <f t="shared" ref="AN11" si="116">$B11+AM11</f>
        <v>1.9700000000000004</v>
      </c>
      <c r="AO11" s="16">
        <f>IF((IF(OR(AO$1="", $B11=""), 0, IF($B11&gt;'DOEE Payment Calculator'!$I$12, 0,  ((2/100)*FLOOR(MIN(AO$1, 100000),5000)/5000)+MIN((('DOEE Payment Calculator'!$I$12+0.4-($B11+(2/100)*FLOOR(MIN(AO$1, 100000),5000)/5000))/2), 0.4))))+$B11&gt;$B$5+0.2, 0, IF(OR(AO$1="", $B11=""), 0, IF($B11&gt;'DOEE Payment Calculator'!$I$12, 0,  ((2/100)*FLOOR(MIN(AO$1, 100000),5000)/5000)+MIN((('DOEE Payment Calculator'!$I$12+0.4-($B11+(2/100)*FLOOR(MIN(AO$1, 100000),5000)/5000))/2), 0.4))))</f>
        <v>0</v>
      </c>
      <c r="AP11" s="19">
        <f t="shared" ref="AP11" si="117">$B11+AO11</f>
        <v>1.9700000000000004</v>
      </c>
      <c r="AQ11" s="16">
        <f>IF((IF(OR(AQ$1="", $B11=""), 0, IF($B11&gt;'DOEE Payment Calculator'!$I$12, 0,  ((2/100)*FLOOR(MIN(AQ$1, 100000),5000)/5000)+MIN((('DOEE Payment Calculator'!$I$12+0.4-($B11+(2/100)*FLOOR(MIN(AQ$1, 100000),5000)/5000))/2), 0.4))))+$B11&gt;$B$5+0.2, 0, IF(OR(AQ$1="", $B11=""), 0, IF($B11&gt;'DOEE Payment Calculator'!$I$12, 0,  ((2/100)*FLOOR(MIN(AQ$1, 100000),5000)/5000)+MIN((('DOEE Payment Calculator'!$I$12+0.4-($B11+(2/100)*FLOOR(MIN(AQ$1, 100000),5000)/5000))/2), 0.4))))</f>
        <v>0</v>
      </c>
      <c r="AR11" s="19">
        <f t="shared" ref="AR11" si="118">$B11+AQ11</f>
        <v>1.9700000000000004</v>
      </c>
    </row>
    <row r="12" spans="2:44" ht="16.5" x14ac:dyDescent="0.3">
      <c r="B12" s="16">
        <f t="shared" si="23"/>
        <v>1.9600000000000004</v>
      </c>
      <c r="C12" s="16">
        <f>IF((IF(OR(C$1="", $B12=""), 0, IF($B12&gt;'DOEE Payment Calculator'!$I$12, 0,  ((2/100)*FLOOR(MIN(C$1, 100000),5000)/5000)+MIN((('DOEE Payment Calculator'!$I$12+0.4-($B12+(2/100)*FLOOR(MIN(C$1, 100000),5000)/5000))/2), 0.4))))+$B12&gt;$B$5+0.2, 0, IF(OR(C$1="", $B12=""), 0, IF($B12&gt;'DOEE Payment Calculator'!$I$12, 0,  ((2/100)*FLOOR(MIN(C$1, 100000),5000)/5000)+MIN((('DOEE Payment Calculator'!$I$12+0.4-($B12+(2/100)*FLOOR(MIN(C$1, 100000),5000)/5000))/2), 0.4))))</f>
        <v>0.23499999999999965</v>
      </c>
      <c r="D12" s="19">
        <f t="shared" si="2"/>
        <v>2.1950000000000003</v>
      </c>
      <c r="E12" s="16">
        <f>IF((IF(OR(E$1="", $B12=""), 0, IF($B12&gt;'DOEE Payment Calculator'!$I$12, 0,  ((2/100)*FLOOR(MIN(E$1, 100000),5000)/5000)+MIN((('DOEE Payment Calculator'!$I$12+0.4-($B12+(2/100)*FLOOR(MIN(E$1, 100000),5000)/5000))/2), 0.4))))+$B12&gt;$B$5+0.2, 0, IF(OR(E$1="", $B12=""), 0, IF($B12&gt;'DOEE Payment Calculator'!$I$12, 0,  ((2/100)*FLOOR(MIN(E$1, 100000),5000)/5000)+MIN((('DOEE Payment Calculator'!$I$12+0.4-($B12+(2/100)*FLOOR(MIN(E$1, 100000),5000)/5000))/2), 0.4))))</f>
        <v>0.24499999999999963</v>
      </c>
      <c r="F12" s="19">
        <f t="shared" si="3"/>
        <v>2.2050000000000001</v>
      </c>
      <c r="G12" s="16">
        <f>IF((IF(OR(G$1="", $B12=""), 0, IF($B12&gt;'DOEE Payment Calculator'!$I$12, 0,  ((2/100)*FLOOR(MIN(G$1, 100000),5000)/5000)+MIN((('DOEE Payment Calculator'!$I$12+0.4-($B12+(2/100)*FLOOR(MIN(G$1, 100000),5000)/5000))/2), 0.4))))+$B12&gt;$B$5+0.2, 0, IF(OR(G$1="", $B12=""), 0, IF($B12&gt;'DOEE Payment Calculator'!$I$12, 0,  ((2/100)*FLOOR(MIN(G$1, 100000),5000)/5000)+MIN((('DOEE Payment Calculator'!$I$12+0.4-($B12+(2/100)*FLOOR(MIN(G$1, 100000),5000)/5000))/2), 0.4))))</f>
        <v>0.25499999999999962</v>
      </c>
      <c r="H12" s="19">
        <f t="shared" ref="H12" si="119">$B12+G12</f>
        <v>2.2149999999999999</v>
      </c>
      <c r="I12" s="16">
        <f>IF((IF(OR(I$1="", $B12=""), 0, IF($B12&gt;'DOEE Payment Calculator'!$I$12, 0,  ((2/100)*FLOOR(MIN(I$1, 100000),5000)/5000)+MIN((('DOEE Payment Calculator'!$I$12+0.4-($B12+(2/100)*FLOOR(MIN(I$1, 100000),5000)/5000))/2), 0.4))))+$B12&gt;$B$5+0.2, 0, IF(OR(I$1="", $B12=""), 0, IF($B12&gt;'DOEE Payment Calculator'!$I$12, 0,  ((2/100)*FLOOR(MIN(I$1, 100000),5000)/5000)+MIN((('DOEE Payment Calculator'!$I$12+0.4-($B12+(2/100)*FLOOR(MIN(I$1, 100000),5000)/5000))/2), 0.4))))</f>
        <v>0.26499999999999962</v>
      </c>
      <c r="J12" s="19">
        <f t="shared" ref="J12" si="120">$B12+I12</f>
        <v>2.2250000000000001</v>
      </c>
      <c r="K12" s="16">
        <f>IF((IF(OR(K$1="", $B12=""), 0, IF($B12&gt;'DOEE Payment Calculator'!$I$12, 0,  ((2/100)*FLOOR(MIN(K$1, 100000),5000)/5000)+MIN((('DOEE Payment Calculator'!$I$12+0.4-($B12+(2/100)*FLOOR(MIN(K$1, 100000),5000)/5000))/2), 0.4))))+$B12&gt;$B$5+0.2, 0, IF(OR(K$1="", $B12=""), 0, IF($B12&gt;'DOEE Payment Calculator'!$I$12, 0,  ((2/100)*FLOOR(MIN(K$1, 100000),5000)/5000)+MIN((('DOEE Payment Calculator'!$I$12+0.4-($B12+(2/100)*FLOOR(MIN(K$1, 100000),5000)/5000))/2), 0.4))))</f>
        <v>0</v>
      </c>
      <c r="L12" s="19">
        <f t="shared" ref="L12" si="121">$B12+K12</f>
        <v>1.9600000000000004</v>
      </c>
      <c r="M12" s="16">
        <f>IF((IF(OR(M$1="", $B12=""), 0, IF($B12&gt;'DOEE Payment Calculator'!$I$12, 0,  ((2/100)*FLOOR(MIN(M$1, 100000),5000)/5000)+MIN((('DOEE Payment Calculator'!$I$12+0.4-($B12+(2/100)*FLOOR(MIN(M$1, 100000),5000)/5000))/2), 0.4))))+$B12&gt;$B$5+0.2, 0, IF(OR(M$1="", $B12=""), 0, IF($B12&gt;'DOEE Payment Calculator'!$I$12, 0,  ((2/100)*FLOOR(MIN(M$1, 100000),5000)/5000)+MIN((('DOEE Payment Calculator'!$I$12+0.4-($B12+(2/100)*FLOOR(MIN(M$1, 100000),5000)/5000))/2), 0.4))))</f>
        <v>0</v>
      </c>
      <c r="N12" s="19">
        <f t="shared" ref="N12" si="122">$B12+M12</f>
        <v>1.9600000000000004</v>
      </c>
      <c r="O12" s="16">
        <f>IF((IF(OR(O$1="", $B12=""), 0, IF($B12&gt;'DOEE Payment Calculator'!$I$12, 0,  ((2/100)*FLOOR(MIN(O$1, 100000),5000)/5000)+MIN((('DOEE Payment Calculator'!$I$12+0.4-($B12+(2/100)*FLOOR(MIN(O$1, 100000),5000)/5000))/2), 0.4))))+$B12&gt;$B$5+0.2, 0, IF(OR(O$1="", $B12=""), 0, IF($B12&gt;'DOEE Payment Calculator'!$I$12, 0,  ((2/100)*FLOOR(MIN(O$1, 100000),5000)/5000)+MIN((('DOEE Payment Calculator'!$I$12+0.4-($B12+(2/100)*FLOOR(MIN(O$1, 100000),5000)/5000))/2), 0.4))))</f>
        <v>0</v>
      </c>
      <c r="P12" s="19">
        <f t="shared" ref="P12" si="123">$B12+O12</f>
        <v>1.9600000000000004</v>
      </c>
      <c r="Q12" s="16">
        <f>IF((IF(OR(Q$1="", $B12=""), 0, IF($B12&gt;'DOEE Payment Calculator'!$I$12, 0,  ((2/100)*FLOOR(MIN(Q$1, 100000),5000)/5000)+MIN((('DOEE Payment Calculator'!$I$12+0.4-($B12+(2/100)*FLOOR(MIN(Q$1, 100000),5000)/5000))/2), 0.4))))+$B12&gt;$B$5+0.2, 0, IF(OR(Q$1="", $B12=""), 0, IF($B12&gt;'DOEE Payment Calculator'!$I$12, 0,  ((2/100)*FLOOR(MIN(Q$1, 100000),5000)/5000)+MIN((('DOEE Payment Calculator'!$I$12+0.4-($B12+(2/100)*FLOOR(MIN(Q$1, 100000),5000)/5000))/2), 0.4))))</f>
        <v>0</v>
      </c>
      <c r="R12" s="19">
        <f t="shared" ref="R12" si="124">$B12+Q12</f>
        <v>1.9600000000000004</v>
      </c>
      <c r="S12" s="16">
        <f>IF((IF(OR(S$1="", $B12=""), 0, IF($B12&gt;'DOEE Payment Calculator'!$I$12, 0,  ((2/100)*FLOOR(MIN(S$1, 100000),5000)/5000)+MIN((('DOEE Payment Calculator'!$I$12+0.4-($B12+(2/100)*FLOOR(MIN(S$1, 100000),5000)/5000))/2), 0.4))))+$B12&gt;$B$5+0.2, 0, IF(OR(S$1="", $B12=""), 0, IF($B12&gt;'DOEE Payment Calculator'!$I$12, 0,  ((2/100)*FLOOR(MIN(S$1, 100000),5000)/5000)+MIN((('DOEE Payment Calculator'!$I$12+0.4-($B12+(2/100)*FLOOR(MIN(S$1, 100000),5000)/5000))/2), 0.4))))</f>
        <v>0</v>
      </c>
      <c r="T12" s="19">
        <f t="shared" ref="T12" si="125">$B12+S12</f>
        <v>1.9600000000000004</v>
      </c>
      <c r="U12" s="16">
        <f>IF((IF(OR(U$1="", $B12=""), 0, IF($B12&gt;'DOEE Payment Calculator'!$I$12, 0,  ((2/100)*FLOOR(MIN(U$1, 100000),5000)/5000)+MIN((('DOEE Payment Calculator'!$I$12+0.4-($B12+(2/100)*FLOOR(MIN(U$1, 100000),5000)/5000))/2), 0.4))))+$B12&gt;$B$5+0.2, 0, IF(OR(U$1="", $B12=""), 0, IF($B12&gt;'DOEE Payment Calculator'!$I$12, 0,  ((2/100)*FLOOR(MIN(U$1, 100000),5000)/5000)+MIN((('DOEE Payment Calculator'!$I$12+0.4-($B12+(2/100)*FLOOR(MIN(U$1, 100000),5000)/5000))/2), 0.4))))</f>
        <v>0</v>
      </c>
      <c r="V12" s="19">
        <f t="shared" ref="V12" si="126">$B12+U12</f>
        <v>1.9600000000000004</v>
      </c>
      <c r="W12" s="16">
        <f>IF((IF(OR(W$1="", $B12=""), 0, IF($B12&gt;'DOEE Payment Calculator'!$I$12, 0,  ((2/100)*FLOOR(MIN(W$1, 100000),5000)/5000)+MIN((('DOEE Payment Calculator'!$I$12+0.4-($B12+(2/100)*FLOOR(MIN(W$1, 100000),5000)/5000))/2), 0.4))))+$B12&gt;$B$5+0.2, 0, IF(OR(W$1="", $B12=""), 0, IF($B12&gt;'DOEE Payment Calculator'!$I$12, 0,  ((2/100)*FLOOR(MIN(W$1, 100000),5000)/5000)+MIN((('DOEE Payment Calculator'!$I$12+0.4-($B12+(2/100)*FLOOR(MIN(W$1, 100000),5000)/5000))/2), 0.4))))</f>
        <v>0</v>
      </c>
      <c r="X12" s="19">
        <f t="shared" ref="X12" si="127">$B12+W12</f>
        <v>1.9600000000000004</v>
      </c>
      <c r="Y12" s="16">
        <f>IF((IF(OR(Y$1="", $B12=""), 0, IF($B12&gt;'DOEE Payment Calculator'!$I$12, 0,  ((2/100)*FLOOR(MIN(Y$1, 100000),5000)/5000)+MIN((('DOEE Payment Calculator'!$I$12+0.4-($B12+(2/100)*FLOOR(MIN(Y$1, 100000),5000)/5000))/2), 0.4))))+$B12&gt;$B$5+0.2, 0, IF(OR(Y$1="", $B12=""), 0, IF($B12&gt;'DOEE Payment Calculator'!$I$12, 0,  ((2/100)*FLOOR(MIN(Y$1, 100000),5000)/5000)+MIN((('DOEE Payment Calculator'!$I$12+0.4-($B12+(2/100)*FLOOR(MIN(Y$1, 100000),5000)/5000))/2), 0.4))))</f>
        <v>0</v>
      </c>
      <c r="Z12" s="19">
        <f t="shared" ref="Z12" si="128">$B12+Y12</f>
        <v>1.9600000000000004</v>
      </c>
      <c r="AA12" s="16">
        <f>IF((IF(OR(AA$1="", $B12=""), 0, IF($B12&gt;'DOEE Payment Calculator'!$I$12, 0,  ((2/100)*FLOOR(MIN(AA$1, 100000),5000)/5000)+MIN((('DOEE Payment Calculator'!$I$12+0.4-($B12+(2/100)*FLOOR(MIN(AA$1, 100000),5000)/5000))/2), 0.4))))+$B12&gt;$B$5+0.2, 0, IF(OR(AA$1="", $B12=""), 0, IF($B12&gt;'DOEE Payment Calculator'!$I$12, 0,  ((2/100)*FLOOR(MIN(AA$1, 100000),5000)/5000)+MIN((('DOEE Payment Calculator'!$I$12+0.4-($B12+(2/100)*FLOOR(MIN(AA$1, 100000),5000)/5000))/2), 0.4))))</f>
        <v>0</v>
      </c>
      <c r="AB12" s="19">
        <f t="shared" ref="AB12" si="129">$B12+AA12</f>
        <v>1.9600000000000004</v>
      </c>
      <c r="AC12" s="16">
        <f>IF((IF(OR(AC$1="", $B12=""), 0, IF($B12&gt;'DOEE Payment Calculator'!$I$12, 0,  ((2/100)*FLOOR(MIN(AC$1, 100000),5000)/5000)+MIN((('DOEE Payment Calculator'!$I$12+0.4-($B12+(2/100)*FLOOR(MIN(AC$1, 100000),5000)/5000))/2), 0.4))))+$B12&gt;$B$5+0.2, 0, IF(OR(AC$1="", $B12=""), 0, IF($B12&gt;'DOEE Payment Calculator'!$I$12, 0,  ((2/100)*FLOOR(MIN(AC$1, 100000),5000)/5000)+MIN((('DOEE Payment Calculator'!$I$12+0.4-($B12+(2/100)*FLOOR(MIN(AC$1, 100000),5000)/5000))/2), 0.4))))</f>
        <v>0</v>
      </c>
      <c r="AD12" s="19">
        <f t="shared" ref="AD12" si="130">$B12+AC12</f>
        <v>1.9600000000000004</v>
      </c>
      <c r="AE12" s="16">
        <f>IF((IF(OR(AE$1="", $B12=""), 0, IF($B12&gt;'DOEE Payment Calculator'!$I$12, 0,  ((2/100)*FLOOR(MIN(AE$1, 100000),5000)/5000)+MIN((('DOEE Payment Calculator'!$I$12+0.4-($B12+(2/100)*FLOOR(MIN(AE$1, 100000),5000)/5000))/2), 0.4))))+$B12&gt;$B$5+0.2, 0, IF(OR(AE$1="", $B12=""), 0, IF($B12&gt;'DOEE Payment Calculator'!$I$12, 0,  ((2/100)*FLOOR(MIN(AE$1, 100000),5000)/5000)+MIN((('DOEE Payment Calculator'!$I$12+0.4-($B12+(2/100)*FLOOR(MIN(AE$1, 100000),5000)/5000))/2), 0.4))))</f>
        <v>0</v>
      </c>
      <c r="AF12" s="19">
        <f t="shared" ref="AF12" si="131">$B12+AE12</f>
        <v>1.9600000000000004</v>
      </c>
      <c r="AG12" s="16">
        <f>IF((IF(OR(AG$1="", $B12=""), 0, IF($B12&gt;'DOEE Payment Calculator'!$I$12, 0,  ((2/100)*FLOOR(MIN(AG$1, 100000),5000)/5000)+MIN((('DOEE Payment Calculator'!$I$12+0.4-($B12+(2/100)*FLOOR(MIN(AG$1, 100000),5000)/5000))/2), 0.4))))+$B12&gt;$B$5+0.2, 0, IF(OR(AG$1="", $B12=""), 0, IF($B12&gt;'DOEE Payment Calculator'!$I$12, 0,  ((2/100)*FLOOR(MIN(AG$1, 100000),5000)/5000)+MIN((('DOEE Payment Calculator'!$I$12+0.4-($B12+(2/100)*FLOOR(MIN(AG$1, 100000),5000)/5000))/2), 0.4))))</f>
        <v>0</v>
      </c>
      <c r="AH12" s="19">
        <f t="shared" ref="AH12" si="132">$B12+AG12</f>
        <v>1.9600000000000004</v>
      </c>
      <c r="AI12" s="16">
        <f>IF((IF(OR(AI$1="", $B12=""), 0, IF($B12&gt;'DOEE Payment Calculator'!$I$12, 0,  ((2/100)*FLOOR(MIN(AI$1, 100000),5000)/5000)+MIN((('DOEE Payment Calculator'!$I$12+0.4-($B12+(2/100)*FLOOR(MIN(AI$1, 100000),5000)/5000))/2), 0.4))))+$B12&gt;$B$5+0.2, 0, IF(OR(AI$1="", $B12=""), 0, IF($B12&gt;'DOEE Payment Calculator'!$I$12, 0,  ((2/100)*FLOOR(MIN(AI$1, 100000),5000)/5000)+MIN((('DOEE Payment Calculator'!$I$12+0.4-($B12+(2/100)*FLOOR(MIN(AI$1, 100000),5000)/5000))/2), 0.4))))</f>
        <v>0</v>
      </c>
      <c r="AJ12" s="19">
        <f t="shared" ref="AJ12" si="133">$B12+AI12</f>
        <v>1.9600000000000004</v>
      </c>
      <c r="AK12" s="16">
        <f>IF((IF(OR(AK$1="", $B12=""), 0, IF($B12&gt;'DOEE Payment Calculator'!$I$12, 0,  ((2/100)*FLOOR(MIN(AK$1, 100000),5000)/5000)+MIN((('DOEE Payment Calculator'!$I$12+0.4-($B12+(2/100)*FLOOR(MIN(AK$1, 100000),5000)/5000))/2), 0.4))))+$B12&gt;$B$5+0.2, 0, IF(OR(AK$1="", $B12=""), 0, IF($B12&gt;'DOEE Payment Calculator'!$I$12, 0,  ((2/100)*FLOOR(MIN(AK$1, 100000),5000)/5000)+MIN((('DOEE Payment Calculator'!$I$12+0.4-($B12+(2/100)*FLOOR(MIN(AK$1, 100000),5000)/5000))/2), 0.4))))</f>
        <v>0</v>
      </c>
      <c r="AL12" s="19">
        <f t="shared" ref="AL12" si="134">$B12+AK12</f>
        <v>1.9600000000000004</v>
      </c>
      <c r="AM12" s="16">
        <f>IF((IF(OR(AM$1="", $B12=""), 0, IF($B12&gt;'DOEE Payment Calculator'!$I$12, 0,  ((2/100)*FLOOR(MIN(AM$1, 100000),5000)/5000)+MIN((('DOEE Payment Calculator'!$I$12+0.4-($B12+(2/100)*FLOOR(MIN(AM$1, 100000),5000)/5000))/2), 0.4))))+$B12&gt;$B$5+0.2, 0, IF(OR(AM$1="", $B12=""), 0, IF($B12&gt;'DOEE Payment Calculator'!$I$12, 0,  ((2/100)*FLOOR(MIN(AM$1, 100000),5000)/5000)+MIN((('DOEE Payment Calculator'!$I$12+0.4-($B12+(2/100)*FLOOR(MIN(AM$1, 100000),5000)/5000))/2), 0.4))))</f>
        <v>0</v>
      </c>
      <c r="AN12" s="19">
        <f t="shared" ref="AN12" si="135">$B12+AM12</f>
        <v>1.9600000000000004</v>
      </c>
      <c r="AO12" s="16">
        <f>IF((IF(OR(AO$1="", $B12=""), 0, IF($B12&gt;'DOEE Payment Calculator'!$I$12, 0,  ((2/100)*FLOOR(MIN(AO$1, 100000),5000)/5000)+MIN((('DOEE Payment Calculator'!$I$12+0.4-($B12+(2/100)*FLOOR(MIN(AO$1, 100000),5000)/5000))/2), 0.4))))+$B12&gt;$B$5+0.2, 0, IF(OR(AO$1="", $B12=""), 0, IF($B12&gt;'DOEE Payment Calculator'!$I$12, 0,  ((2/100)*FLOOR(MIN(AO$1, 100000),5000)/5000)+MIN((('DOEE Payment Calculator'!$I$12+0.4-($B12+(2/100)*FLOOR(MIN(AO$1, 100000),5000)/5000))/2), 0.4))))</f>
        <v>0</v>
      </c>
      <c r="AP12" s="19">
        <f t="shared" ref="AP12" si="136">$B12+AO12</f>
        <v>1.9600000000000004</v>
      </c>
      <c r="AQ12" s="16">
        <f>IF((IF(OR(AQ$1="", $B12=""), 0, IF($B12&gt;'DOEE Payment Calculator'!$I$12, 0,  ((2/100)*FLOOR(MIN(AQ$1, 100000),5000)/5000)+MIN((('DOEE Payment Calculator'!$I$12+0.4-($B12+(2/100)*FLOOR(MIN(AQ$1, 100000),5000)/5000))/2), 0.4))))+$B12&gt;$B$5+0.2, 0, IF(OR(AQ$1="", $B12=""), 0, IF($B12&gt;'DOEE Payment Calculator'!$I$12, 0,  ((2/100)*FLOOR(MIN(AQ$1, 100000),5000)/5000)+MIN((('DOEE Payment Calculator'!$I$12+0.4-($B12+(2/100)*FLOOR(MIN(AQ$1, 100000),5000)/5000))/2), 0.4))))</f>
        <v>0</v>
      </c>
      <c r="AR12" s="19">
        <f t="shared" ref="AR12" si="137">$B12+AQ12</f>
        <v>1.9600000000000004</v>
      </c>
    </row>
    <row r="13" spans="2:44" ht="16.5" x14ac:dyDescent="0.3">
      <c r="B13" s="16">
        <f t="shared" si="23"/>
        <v>1.9500000000000004</v>
      </c>
      <c r="C13" s="16">
        <f>IF((IF(OR(C$1="", $B13=""), 0, IF($B13&gt;'DOEE Payment Calculator'!$I$12, 0,  ((2/100)*FLOOR(MIN(C$1, 100000),5000)/5000)+MIN((('DOEE Payment Calculator'!$I$12+0.4-($B13+(2/100)*FLOOR(MIN(C$1, 100000),5000)/5000))/2), 0.4))))+$B13&gt;$B$5+0.2, 0, IF(OR(C$1="", $B13=""), 0, IF($B13&gt;'DOEE Payment Calculator'!$I$12, 0,  ((2/100)*FLOOR(MIN(C$1, 100000),5000)/5000)+MIN((('DOEE Payment Calculator'!$I$12+0.4-($B13+(2/100)*FLOOR(MIN(C$1, 100000),5000)/5000))/2), 0.4))))</f>
        <v>0.23999999999999966</v>
      </c>
      <c r="D13" s="19">
        <f t="shared" si="2"/>
        <v>2.19</v>
      </c>
      <c r="E13" s="16">
        <f>IF((IF(OR(E$1="", $B13=""), 0, IF($B13&gt;'DOEE Payment Calculator'!$I$12, 0,  ((2/100)*FLOOR(MIN(E$1, 100000),5000)/5000)+MIN((('DOEE Payment Calculator'!$I$12+0.4-($B13+(2/100)*FLOOR(MIN(E$1, 100000),5000)/5000))/2), 0.4))))+$B13&gt;$B$5+0.2, 0, IF(OR(E$1="", $B13=""), 0, IF($B13&gt;'DOEE Payment Calculator'!$I$12, 0,  ((2/100)*FLOOR(MIN(E$1, 100000),5000)/5000)+MIN((('DOEE Payment Calculator'!$I$12+0.4-($B13+(2/100)*FLOOR(MIN(E$1, 100000),5000)/5000))/2), 0.4))))</f>
        <v>0.24999999999999964</v>
      </c>
      <c r="F13" s="19">
        <f t="shared" si="3"/>
        <v>2.2000000000000002</v>
      </c>
      <c r="G13" s="16">
        <f>IF((IF(OR(G$1="", $B13=""), 0, IF($B13&gt;'DOEE Payment Calculator'!$I$12, 0,  ((2/100)*FLOOR(MIN(G$1, 100000),5000)/5000)+MIN((('DOEE Payment Calculator'!$I$12+0.4-($B13+(2/100)*FLOOR(MIN(G$1, 100000),5000)/5000))/2), 0.4))))+$B13&gt;$B$5+0.2, 0, IF(OR(G$1="", $B13=""), 0, IF($B13&gt;'DOEE Payment Calculator'!$I$12, 0,  ((2/100)*FLOOR(MIN(G$1, 100000),5000)/5000)+MIN((('DOEE Payment Calculator'!$I$12+0.4-($B13+(2/100)*FLOOR(MIN(G$1, 100000),5000)/5000))/2), 0.4))))</f>
        <v>0.25999999999999962</v>
      </c>
      <c r="H13" s="19">
        <f t="shared" ref="H13" si="138">$B13+G13</f>
        <v>2.21</v>
      </c>
      <c r="I13" s="16">
        <f>IF((IF(OR(I$1="", $B13=""), 0, IF($B13&gt;'DOEE Payment Calculator'!$I$12, 0,  ((2/100)*FLOOR(MIN(I$1, 100000),5000)/5000)+MIN((('DOEE Payment Calculator'!$I$12+0.4-($B13+(2/100)*FLOOR(MIN(I$1, 100000),5000)/5000))/2), 0.4))))+$B13&gt;$B$5+0.2, 0, IF(OR(I$1="", $B13=""), 0, IF($B13&gt;'DOEE Payment Calculator'!$I$12, 0,  ((2/100)*FLOOR(MIN(I$1, 100000),5000)/5000)+MIN((('DOEE Payment Calculator'!$I$12+0.4-($B13+(2/100)*FLOOR(MIN(I$1, 100000),5000)/5000))/2), 0.4))))</f>
        <v>0.26999999999999974</v>
      </c>
      <c r="J13" s="19">
        <f t="shared" ref="J13" si="139">$B13+I13</f>
        <v>2.2200000000000002</v>
      </c>
      <c r="K13" s="16">
        <f>IF((IF(OR(K$1="", $B13=""), 0, IF($B13&gt;'DOEE Payment Calculator'!$I$12, 0,  ((2/100)*FLOOR(MIN(K$1, 100000),5000)/5000)+MIN((('DOEE Payment Calculator'!$I$12+0.4-($B13+(2/100)*FLOOR(MIN(K$1, 100000),5000)/5000))/2), 0.4))))+$B13&gt;$B$5+0.2, 0, IF(OR(K$1="", $B13=""), 0, IF($B13&gt;'DOEE Payment Calculator'!$I$12, 0,  ((2/100)*FLOOR(MIN(K$1, 100000),5000)/5000)+MIN((('DOEE Payment Calculator'!$I$12+0.4-($B13+(2/100)*FLOOR(MIN(K$1, 100000),5000)/5000))/2), 0.4))))</f>
        <v>0.27999999999999975</v>
      </c>
      <c r="L13" s="19">
        <f t="shared" ref="L13" si="140">$B13+K13</f>
        <v>2.23</v>
      </c>
      <c r="M13" s="16">
        <f>IF((IF(OR(M$1="", $B13=""), 0, IF($B13&gt;'DOEE Payment Calculator'!$I$12, 0,  ((2/100)*FLOOR(MIN(M$1, 100000),5000)/5000)+MIN((('DOEE Payment Calculator'!$I$12+0.4-($B13+(2/100)*FLOOR(MIN(M$1, 100000),5000)/5000))/2), 0.4))))+$B13&gt;$B$5+0.2, 0, IF(OR(M$1="", $B13=""), 0, IF($B13&gt;'DOEE Payment Calculator'!$I$12, 0,  ((2/100)*FLOOR(MIN(M$1, 100000),5000)/5000)+MIN((('DOEE Payment Calculator'!$I$12+0.4-($B13+(2/100)*FLOOR(MIN(M$1, 100000),5000)/5000))/2), 0.4))))</f>
        <v>0</v>
      </c>
      <c r="N13" s="19">
        <f t="shared" ref="N13" si="141">$B13+M13</f>
        <v>1.9500000000000004</v>
      </c>
      <c r="O13" s="16">
        <f>IF((IF(OR(O$1="", $B13=""), 0, IF($B13&gt;'DOEE Payment Calculator'!$I$12, 0,  ((2/100)*FLOOR(MIN(O$1, 100000),5000)/5000)+MIN((('DOEE Payment Calculator'!$I$12+0.4-($B13+(2/100)*FLOOR(MIN(O$1, 100000),5000)/5000))/2), 0.4))))+$B13&gt;$B$5+0.2, 0, IF(OR(O$1="", $B13=""), 0, IF($B13&gt;'DOEE Payment Calculator'!$I$12, 0,  ((2/100)*FLOOR(MIN(O$1, 100000),5000)/5000)+MIN((('DOEE Payment Calculator'!$I$12+0.4-($B13+(2/100)*FLOOR(MIN(O$1, 100000),5000)/5000))/2), 0.4))))</f>
        <v>0</v>
      </c>
      <c r="P13" s="19">
        <f t="shared" ref="P13" si="142">$B13+O13</f>
        <v>1.9500000000000004</v>
      </c>
      <c r="Q13" s="16">
        <f>IF((IF(OR(Q$1="", $B13=""), 0, IF($B13&gt;'DOEE Payment Calculator'!$I$12, 0,  ((2/100)*FLOOR(MIN(Q$1, 100000),5000)/5000)+MIN((('DOEE Payment Calculator'!$I$12+0.4-($B13+(2/100)*FLOOR(MIN(Q$1, 100000),5000)/5000))/2), 0.4))))+$B13&gt;$B$5+0.2, 0, IF(OR(Q$1="", $B13=""), 0, IF($B13&gt;'DOEE Payment Calculator'!$I$12, 0,  ((2/100)*FLOOR(MIN(Q$1, 100000),5000)/5000)+MIN((('DOEE Payment Calculator'!$I$12+0.4-($B13+(2/100)*FLOOR(MIN(Q$1, 100000),5000)/5000))/2), 0.4))))</f>
        <v>0</v>
      </c>
      <c r="R13" s="19">
        <f t="shared" ref="R13" si="143">$B13+Q13</f>
        <v>1.9500000000000004</v>
      </c>
      <c r="S13" s="16">
        <f>IF((IF(OR(S$1="", $B13=""), 0, IF($B13&gt;'DOEE Payment Calculator'!$I$12, 0,  ((2/100)*FLOOR(MIN(S$1, 100000),5000)/5000)+MIN((('DOEE Payment Calculator'!$I$12+0.4-($B13+(2/100)*FLOOR(MIN(S$1, 100000),5000)/5000))/2), 0.4))))+$B13&gt;$B$5+0.2, 0, IF(OR(S$1="", $B13=""), 0, IF($B13&gt;'DOEE Payment Calculator'!$I$12, 0,  ((2/100)*FLOOR(MIN(S$1, 100000),5000)/5000)+MIN((('DOEE Payment Calculator'!$I$12+0.4-($B13+(2/100)*FLOOR(MIN(S$1, 100000),5000)/5000))/2), 0.4))))</f>
        <v>0</v>
      </c>
      <c r="T13" s="19">
        <f t="shared" ref="T13" si="144">$B13+S13</f>
        <v>1.9500000000000004</v>
      </c>
      <c r="U13" s="16">
        <f>IF((IF(OR(U$1="", $B13=""), 0, IF($B13&gt;'DOEE Payment Calculator'!$I$12, 0,  ((2/100)*FLOOR(MIN(U$1, 100000),5000)/5000)+MIN((('DOEE Payment Calculator'!$I$12+0.4-($B13+(2/100)*FLOOR(MIN(U$1, 100000),5000)/5000))/2), 0.4))))+$B13&gt;$B$5+0.2, 0, IF(OR(U$1="", $B13=""), 0, IF($B13&gt;'DOEE Payment Calculator'!$I$12, 0,  ((2/100)*FLOOR(MIN(U$1, 100000),5000)/5000)+MIN((('DOEE Payment Calculator'!$I$12+0.4-($B13+(2/100)*FLOOR(MIN(U$1, 100000),5000)/5000))/2), 0.4))))</f>
        <v>0</v>
      </c>
      <c r="V13" s="19">
        <f t="shared" ref="V13" si="145">$B13+U13</f>
        <v>1.9500000000000004</v>
      </c>
      <c r="W13" s="16">
        <f>IF((IF(OR(W$1="", $B13=""), 0, IF($B13&gt;'DOEE Payment Calculator'!$I$12, 0,  ((2/100)*FLOOR(MIN(W$1, 100000),5000)/5000)+MIN((('DOEE Payment Calculator'!$I$12+0.4-($B13+(2/100)*FLOOR(MIN(W$1, 100000),5000)/5000))/2), 0.4))))+$B13&gt;$B$5+0.2, 0, IF(OR(W$1="", $B13=""), 0, IF($B13&gt;'DOEE Payment Calculator'!$I$12, 0,  ((2/100)*FLOOR(MIN(W$1, 100000),5000)/5000)+MIN((('DOEE Payment Calculator'!$I$12+0.4-($B13+(2/100)*FLOOR(MIN(W$1, 100000),5000)/5000))/2), 0.4))))</f>
        <v>0</v>
      </c>
      <c r="X13" s="19">
        <f t="shared" ref="X13" si="146">$B13+W13</f>
        <v>1.9500000000000004</v>
      </c>
      <c r="Y13" s="16">
        <f>IF((IF(OR(Y$1="", $B13=""), 0, IF($B13&gt;'DOEE Payment Calculator'!$I$12, 0,  ((2/100)*FLOOR(MIN(Y$1, 100000),5000)/5000)+MIN((('DOEE Payment Calculator'!$I$12+0.4-($B13+(2/100)*FLOOR(MIN(Y$1, 100000),5000)/5000))/2), 0.4))))+$B13&gt;$B$5+0.2, 0, IF(OR(Y$1="", $B13=""), 0, IF($B13&gt;'DOEE Payment Calculator'!$I$12, 0,  ((2/100)*FLOOR(MIN(Y$1, 100000),5000)/5000)+MIN((('DOEE Payment Calculator'!$I$12+0.4-($B13+(2/100)*FLOOR(MIN(Y$1, 100000),5000)/5000))/2), 0.4))))</f>
        <v>0</v>
      </c>
      <c r="Z13" s="19">
        <f t="shared" ref="Z13" si="147">$B13+Y13</f>
        <v>1.9500000000000004</v>
      </c>
      <c r="AA13" s="16">
        <f>IF((IF(OR(AA$1="", $B13=""), 0, IF($B13&gt;'DOEE Payment Calculator'!$I$12, 0,  ((2/100)*FLOOR(MIN(AA$1, 100000),5000)/5000)+MIN((('DOEE Payment Calculator'!$I$12+0.4-($B13+(2/100)*FLOOR(MIN(AA$1, 100000),5000)/5000))/2), 0.4))))+$B13&gt;$B$5+0.2, 0, IF(OR(AA$1="", $B13=""), 0, IF($B13&gt;'DOEE Payment Calculator'!$I$12, 0,  ((2/100)*FLOOR(MIN(AA$1, 100000),5000)/5000)+MIN((('DOEE Payment Calculator'!$I$12+0.4-($B13+(2/100)*FLOOR(MIN(AA$1, 100000),5000)/5000))/2), 0.4))))</f>
        <v>0</v>
      </c>
      <c r="AB13" s="19">
        <f t="shared" ref="AB13" si="148">$B13+AA13</f>
        <v>1.9500000000000004</v>
      </c>
      <c r="AC13" s="16">
        <f>IF((IF(OR(AC$1="", $B13=""), 0, IF($B13&gt;'DOEE Payment Calculator'!$I$12, 0,  ((2/100)*FLOOR(MIN(AC$1, 100000),5000)/5000)+MIN((('DOEE Payment Calculator'!$I$12+0.4-($B13+(2/100)*FLOOR(MIN(AC$1, 100000),5000)/5000))/2), 0.4))))+$B13&gt;$B$5+0.2, 0, IF(OR(AC$1="", $B13=""), 0, IF($B13&gt;'DOEE Payment Calculator'!$I$12, 0,  ((2/100)*FLOOR(MIN(AC$1, 100000),5000)/5000)+MIN((('DOEE Payment Calculator'!$I$12+0.4-($B13+(2/100)*FLOOR(MIN(AC$1, 100000),5000)/5000))/2), 0.4))))</f>
        <v>0</v>
      </c>
      <c r="AD13" s="19">
        <f t="shared" ref="AD13" si="149">$B13+AC13</f>
        <v>1.9500000000000004</v>
      </c>
      <c r="AE13" s="16">
        <f>IF((IF(OR(AE$1="", $B13=""), 0, IF($B13&gt;'DOEE Payment Calculator'!$I$12, 0,  ((2/100)*FLOOR(MIN(AE$1, 100000),5000)/5000)+MIN((('DOEE Payment Calculator'!$I$12+0.4-($B13+(2/100)*FLOOR(MIN(AE$1, 100000),5000)/5000))/2), 0.4))))+$B13&gt;$B$5+0.2, 0, IF(OR(AE$1="", $B13=""), 0, IF($B13&gt;'DOEE Payment Calculator'!$I$12, 0,  ((2/100)*FLOOR(MIN(AE$1, 100000),5000)/5000)+MIN((('DOEE Payment Calculator'!$I$12+0.4-($B13+(2/100)*FLOOR(MIN(AE$1, 100000),5000)/5000))/2), 0.4))))</f>
        <v>0</v>
      </c>
      <c r="AF13" s="19">
        <f t="shared" ref="AF13" si="150">$B13+AE13</f>
        <v>1.9500000000000004</v>
      </c>
      <c r="AG13" s="16">
        <f>IF((IF(OR(AG$1="", $B13=""), 0, IF($B13&gt;'DOEE Payment Calculator'!$I$12, 0,  ((2/100)*FLOOR(MIN(AG$1, 100000),5000)/5000)+MIN((('DOEE Payment Calculator'!$I$12+0.4-($B13+(2/100)*FLOOR(MIN(AG$1, 100000),5000)/5000))/2), 0.4))))+$B13&gt;$B$5+0.2, 0, IF(OR(AG$1="", $B13=""), 0, IF($B13&gt;'DOEE Payment Calculator'!$I$12, 0,  ((2/100)*FLOOR(MIN(AG$1, 100000),5000)/5000)+MIN((('DOEE Payment Calculator'!$I$12+0.4-($B13+(2/100)*FLOOR(MIN(AG$1, 100000),5000)/5000))/2), 0.4))))</f>
        <v>0</v>
      </c>
      <c r="AH13" s="19">
        <f t="shared" ref="AH13" si="151">$B13+AG13</f>
        <v>1.9500000000000004</v>
      </c>
      <c r="AI13" s="16">
        <f>IF((IF(OR(AI$1="", $B13=""), 0, IF($B13&gt;'DOEE Payment Calculator'!$I$12, 0,  ((2/100)*FLOOR(MIN(AI$1, 100000),5000)/5000)+MIN((('DOEE Payment Calculator'!$I$12+0.4-($B13+(2/100)*FLOOR(MIN(AI$1, 100000),5000)/5000))/2), 0.4))))+$B13&gt;$B$5+0.2, 0, IF(OR(AI$1="", $B13=""), 0, IF($B13&gt;'DOEE Payment Calculator'!$I$12, 0,  ((2/100)*FLOOR(MIN(AI$1, 100000),5000)/5000)+MIN((('DOEE Payment Calculator'!$I$12+0.4-($B13+(2/100)*FLOOR(MIN(AI$1, 100000),5000)/5000))/2), 0.4))))</f>
        <v>0</v>
      </c>
      <c r="AJ13" s="19">
        <f t="shared" ref="AJ13" si="152">$B13+AI13</f>
        <v>1.9500000000000004</v>
      </c>
      <c r="AK13" s="16">
        <f>IF((IF(OR(AK$1="", $B13=""), 0, IF($B13&gt;'DOEE Payment Calculator'!$I$12, 0,  ((2/100)*FLOOR(MIN(AK$1, 100000),5000)/5000)+MIN((('DOEE Payment Calculator'!$I$12+0.4-($B13+(2/100)*FLOOR(MIN(AK$1, 100000),5000)/5000))/2), 0.4))))+$B13&gt;$B$5+0.2, 0, IF(OR(AK$1="", $B13=""), 0, IF($B13&gt;'DOEE Payment Calculator'!$I$12, 0,  ((2/100)*FLOOR(MIN(AK$1, 100000),5000)/5000)+MIN((('DOEE Payment Calculator'!$I$12+0.4-($B13+(2/100)*FLOOR(MIN(AK$1, 100000),5000)/5000))/2), 0.4))))</f>
        <v>0</v>
      </c>
      <c r="AL13" s="19">
        <f t="shared" ref="AL13" si="153">$B13+AK13</f>
        <v>1.9500000000000004</v>
      </c>
      <c r="AM13" s="16">
        <f>IF((IF(OR(AM$1="", $B13=""), 0, IF($B13&gt;'DOEE Payment Calculator'!$I$12, 0,  ((2/100)*FLOOR(MIN(AM$1, 100000),5000)/5000)+MIN((('DOEE Payment Calculator'!$I$12+0.4-($B13+(2/100)*FLOOR(MIN(AM$1, 100000),5000)/5000))/2), 0.4))))+$B13&gt;$B$5+0.2, 0, IF(OR(AM$1="", $B13=""), 0, IF($B13&gt;'DOEE Payment Calculator'!$I$12, 0,  ((2/100)*FLOOR(MIN(AM$1, 100000),5000)/5000)+MIN((('DOEE Payment Calculator'!$I$12+0.4-($B13+(2/100)*FLOOR(MIN(AM$1, 100000),5000)/5000))/2), 0.4))))</f>
        <v>0</v>
      </c>
      <c r="AN13" s="19">
        <f t="shared" ref="AN13" si="154">$B13+AM13</f>
        <v>1.9500000000000004</v>
      </c>
      <c r="AO13" s="16">
        <f>IF((IF(OR(AO$1="", $B13=""), 0, IF($B13&gt;'DOEE Payment Calculator'!$I$12, 0,  ((2/100)*FLOOR(MIN(AO$1, 100000),5000)/5000)+MIN((('DOEE Payment Calculator'!$I$12+0.4-($B13+(2/100)*FLOOR(MIN(AO$1, 100000),5000)/5000))/2), 0.4))))+$B13&gt;$B$5+0.2, 0, IF(OR(AO$1="", $B13=""), 0, IF($B13&gt;'DOEE Payment Calculator'!$I$12, 0,  ((2/100)*FLOOR(MIN(AO$1, 100000),5000)/5000)+MIN((('DOEE Payment Calculator'!$I$12+0.4-($B13+(2/100)*FLOOR(MIN(AO$1, 100000),5000)/5000))/2), 0.4))))</f>
        <v>0</v>
      </c>
      <c r="AP13" s="19">
        <f t="shared" ref="AP13" si="155">$B13+AO13</f>
        <v>1.9500000000000004</v>
      </c>
      <c r="AQ13" s="16">
        <f>IF((IF(OR(AQ$1="", $B13=""), 0, IF($B13&gt;'DOEE Payment Calculator'!$I$12, 0,  ((2/100)*FLOOR(MIN(AQ$1, 100000),5000)/5000)+MIN((('DOEE Payment Calculator'!$I$12+0.4-($B13+(2/100)*FLOOR(MIN(AQ$1, 100000),5000)/5000))/2), 0.4))))+$B13&gt;$B$5+0.2, 0, IF(OR(AQ$1="", $B13=""), 0, IF($B13&gt;'DOEE Payment Calculator'!$I$12, 0,  ((2/100)*FLOOR(MIN(AQ$1, 100000),5000)/5000)+MIN((('DOEE Payment Calculator'!$I$12+0.4-($B13+(2/100)*FLOOR(MIN(AQ$1, 100000),5000)/5000))/2), 0.4))))</f>
        <v>0</v>
      </c>
      <c r="AR13" s="19">
        <f t="shared" ref="AR13" si="156">$B13+AQ13</f>
        <v>1.9500000000000004</v>
      </c>
    </row>
    <row r="14" spans="2:44" ht="16.5" x14ac:dyDescent="0.3">
      <c r="B14" s="16">
        <f t="shared" si="23"/>
        <v>1.9400000000000004</v>
      </c>
      <c r="C14" s="16">
        <f>IF((IF(OR(C$1="", $B14=""), 0, IF($B14&gt;'DOEE Payment Calculator'!$I$12, 0,  ((2/100)*FLOOR(MIN(C$1, 100000),5000)/5000)+MIN((('DOEE Payment Calculator'!$I$12+0.4-($B14+(2/100)*FLOOR(MIN(C$1, 100000),5000)/5000))/2), 0.4))))+$B14&gt;$B$5+0.2, 0, IF(OR(C$1="", $B14=""), 0, IF($B14&gt;'DOEE Payment Calculator'!$I$12, 0,  ((2/100)*FLOOR(MIN(C$1, 100000),5000)/5000)+MIN((('DOEE Payment Calculator'!$I$12+0.4-($B14+(2/100)*FLOOR(MIN(C$1, 100000),5000)/5000))/2), 0.4))))</f>
        <v>0.24499999999999966</v>
      </c>
      <c r="D14" s="19">
        <f t="shared" si="2"/>
        <v>2.1850000000000001</v>
      </c>
      <c r="E14" s="16">
        <f>IF((IF(OR(E$1="", $B14=""), 0, IF($B14&gt;'DOEE Payment Calculator'!$I$12, 0,  ((2/100)*FLOOR(MIN(E$1, 100000),5000)/5000)+MIN((('DOEE Payment Calculator'!$I$12+0.4-($B14+(2/100)*FLOOR(MIN(E$1, 100000),5000)/5000))/2), 0.4))))+$B14&gt;$B$5+0.2, 0, IF(OR(E$1="", $B14=""), 0, IF($B14&gt;'DOEE Payment Calculator'!$I$12, 0,  ((2/100)*FLOOR(MIN(E$1, 100000),5000)/5000)+MIN((('DOEE Payment Calculator'!$I$12+0.4-($B14+(2/100)*FLOOR(MIN(E$1, 100000),5000)/5000))/2), 0.4))))</f>
        <v>0.25499999999999967</v>
      </c>
      <c r="F14" s="19">
        <f t="shared" si="3"/>
        <v>2.1950000000000003</v>
      </c>
      <c r="G14" s="16">
        <f>IF((IF(OR(G$1="", $B14=""), 0, IF($B14&gt;'DOEE Payment Calculator'!$I$12, 0,  ((2/100)*FLOOR(MIN(G$1, 100000),5000)/5000)+MIN((('DOEE Payment Calculator'!$I$12+0.4-($B14+(2/100)*FLOOR(MIN(G$1, 100000),5000)/5000))/2), 0.4))))+$B14&gt;$B$5+0.2, 0, IF(OR(G$1="", $B14=""), 0, IF($B14&gt;'DOEE Payment Calculator'!$I$12, 0,  ((2/100)*FLOOR(MIN(G$1, 100000),5000)/5000)+MIN((('DOEE Payment Calculator'!$I$12+0.4-($B14+(2/100)*FLOOR(MIN(G$1, 100000),5000)/5000))/2), 0.4))))</f>
        <v>0.26499999999999962</v>
      </c>
      <c r="H14" s="19">
        <f t="shared" ref="H14" si="157">$B14+G14</f>
        <v>2.2050000000000001</v>
      </c>
      <c r="I14" s="16">
        <f>IF((IF(OR(I$1="", $B14=""), 0, IF($B14&gt;'DOEE Payment Calculator'!$I$12, 0,  ((2/100)*FLOOR(MIN(I$1, 100000),5000)/5000)+MIN((('DOEE Payment Calculator'!$I$12+0.4-($B14+(2/100)*FLOOR(MIN(I$1, 100000),5000)/5000))/2), 0.4))))+$B14&gt;$B$5+0.2, 0, IF(OR(I$1="", $B14=""), 0, IF($B14&gt;'DOEE Payment Calculator'!$I$12, 0,  ((2/100)*FLOOR(MIN(I$1, 100000),5000)/5000)+MIN((('DOEE Payment Calculator'!$I$12+0.4-($B14+(2/100)*FLOOR(MIN(I$1, 100000),5000)/5000))/2), 0.4))))</f>
        <v>0.27499999999999963</v>
      </c>
      <c r="J14" s="19">
        <f t="shared" ref="J14" si="158">$B14+I14</f>
        <v>2.2149999999999999</v>
      </c>
      <c r="K14" s="16">
        <f>IF((IF(OR(K$1="", $B14=""), 0, IF($B14&gt;'DOEE Payment Calculator'!$I$12, 0,  ((2/100)*FLOOR(MIN(K$1, 100000),5000)/5000)+MIN((('DOEE Payment Calculator'!$I$12+0.4-($B14+(2/100)*FLOOR(MIN(K$1, 100000),5000)/5000))/2), 0.4))))+$B14&gt;$B$5+0.2, 0, IF(OR(K$1="", $B14=""), 0, IF($B14&gt;'DOEE Payment Calculator'!$I$12, 0,  ((2/100)*FLOOR(MIN(K$1, 100000),5000)/5000)+MIN((('DOEE Payment Calculator'!$I$12+0.4-($B14+(2/100)*FLOOR(MIN(K$1, 100000),5000)/5000))/2), 0.4))))</f>
        <v>0.28499999999999964</v>
      </c>
      <c r="L14" s="19">
        <f t="shared" ref="L14" si="159">$B14+K14</f>
        <v>2.2250000000000001</v>
      </c>
      <c r="M14" s="16">
        <f>IF((IF(OR(M$1="", $B14=""), 0, IF($B14&gt;'DOEE Payment Calculator'!$I$12, 0,  ((2/100)*FLOOR(MIN(M$1, 100000),5000)/5000)+MIN((('DOEE Payment Calculator'!$I$12+0.4-($B14+(2/100)*FLOOR(MIN(M$1, 100000),5000)/5000))/2), 0.4))))+$B14&gt;$B$5+0.2, 0, IF(OR(M$1="", $B14=""), 0, IF($B14&gt;'DOEE Payment Calculator'!$I$12, 0,  ((2/100)*FLOOR(MIN(M$1, 100000),5000)/5000)+MIN((('DOEE Payment Calculator'!$I$12+0.4-($B14+(2/100)*FLOOR(MIN(M$1, 100000),5000)/5000))/2), 0.4))))</f>
        <v>0</v>
      </c>
      <c r="N14" s="19">
        <f t="shared" ref="N14" si="160">$B14+M14</f>
        <v>1.9400000000000004</v>
      </c>
      <c r="O14" s="16">
        <f>IF((IF(OR(O$1="", $B14=""), 0, IF($B14&gt;'DOEE Payment Calculator'!$I$12, 0,  ((2/100)*FLOOR(MIN(O$1, 100000),5000)/5000)+MIN((('DOEE Payment Calculator'!$I$12+0.4-($B14+(2/100)*FLOOR(MIN(O$1, 100000),5000)/5000))/2), 0.4))))+$B14&gt;$B$5+0.2, 0, IF(OR(O$1="", $B14=""), 0, IF($B14&gt;'DOEE Payment Calculator'!$I$12, 0,  ((2/100)*FLOOR(MIN(O$1, 100000),5000)/5000)+MIN((('DOEE Payment Calculator'!$I$12+0.4-($B14+(2/100)*FLOOR(MIN(O$1, 100000),5000)/5000))/2), 0.4))))</f>
        <v>0</v>
      </c>
      <c r="P14" s="19">
        <f t="shared" ref="P14" si="161">$B14+O14</f>
        <v>1.9400000000000004</v>
      </c>
      <c r="Q14" s="16">
        <f>IF((IF(OR(Q$1="", $B14=""), 0, IF($B14&gt;'DOEE Payment Calculator'!$I$12, 0,  ((2/100)*FLOOR(MIN(Q$1, 100000),5000)/5000)+MIN((('DOEE Payment Calculator'!$I$12+0.4-($B14+(2/100)*FLOOR(MIN(Q$1, 100000),5000)/5000))/2), 0.4))))+$B14&gt;$B$5+0.2, 0, IF(OR(Q$1="", $B14=""), 0, IF($B14&gt;'DOEE Payment Calculator'!$I$12, 0,  ((2/100)*FLOOR(MIN(Q$1, 100000),5000)/5000)+MIN((('DOEE Payment Calculator'!$I$12+0.4-($B14+(2/100)*FLOOR(MIN(Q$1, 100000),5000)/5000))/2), 0.4))))</f>
        <v>0</v>
      </c>
      <c r="R14" s="19">
        <f t="shared" ref="R14" si="162">$B14+Q14</f>
        <v>1.9400000000000004</v>
      </c>
      <c r="S14" s="16">
        <f>IF((IF(OR(S$1="", $B14=""), 0, IF($B14&gt;'DOEE Payment Calculator'!$I$12, 0,  ((2/100)*FLOOR(MIN(S$1, 100000),5000)/5000)+MIN((('DOEE Payment Calculator'!$I$12+0.4-($B14+(2/100)*FLOOR(MIN(S$1, 100000),5000)/5000))/2), 0.4))))+$B14&gt;$B$5+0.2, 0, IF(OR(S$1="", $B14=""), 0, IF($B14&gt;'DOEE Payment Calculator'!$I$12, 0,  ((2/100)*FLOOR(MIN(S$1, 100000),5000)/5000)+MIN((('DOEE Payment Calculator'!$I$12+0.4-($B14+(2/100)*FLOOR(MIN(S$1, 100000),5000)/5000))/2), 0.4))))</f>
        <v>0</v>
      </c>
      <c r="T14" s="19">
        <f t="shared" ref="T14" si="163">$B14+S14</f>
        <v>1.9400000000000004</v>
      </c>
      <c r="U14" s="16">
        <f>IF((IF(OR(U$1="", $B14=""), 0, IF($B14&gt;'DOEE Payment Calculator'!$I$12, 0,  ((2/100)*FLOOR(MIN(U$1, 100000),5000)/5000)+MIN((('DOEE Payment Calculator'!$I$12+0.4-($B14+(2/100)*FLOOR(MIN(U$1, 100000),5000)/5000))/2), 0.4))))+$B14&gt;$B$5+0.2, 0, IF(OR(U$1="", $B14=""), 0, IF($B14&gt;'DOEE Payment Calculator'!$I$12, 0,  ((2/100)*FLOOR(MIN(U$1, 100000),5000)/5000)+MIN((('DOEE Payment Calculator'!$I$12+0.4-($B14+(2/100)*FLOOR(MIN(U$1, 100000),5000)/5000))/2), 0.4))))</f>
        <v>0</v>
      </c>
      <c r="V14" s="19">
        <f t="shared" ref="V14" si="164">$B14+U14</f>
        <v>1.9400000000000004</v>
      </c>
      <c r="W14" s="16">
        <f>IF((IF(OR(W$1="", $B14=""), 0, IF($B14&gt;'DOEE Payment Calculator'!$I$12, 0,  ((2/100)*FLOOR(MIN(W$1, 100000),5000)/5000)+MIN((('DOEE Payment Calculator'!$I$12+0.4-($B14+(2/100)*FLOOR(MIN(W$1, 100000),5000)/5000))/2), 0.4))))+$B14&gt;$B$5+0.2, 0, IF(OR(W$1="", $B14=""), 0, IF($B14&gt;'DOEE Payment Calculator'!$I$12, 0,  ((2/100)*FLOOR(MIN(W$1, 100000),5000)/5000)+MIN((('DOEE Payment Calculator'!$I$12+0.4-($B14+(2/100)*FLOOR(MIN(W$1, 100000),5000)/5000))/2), 0.4))))</f>
        <v>0</v>
      </c>
      <c r="X14" s="19">
        <f t="shared" ref="X14" si="165">$B14+W14</f>
        <v>1.9400000000000004</v>
      </c>
      <c r="Y14" s="16">
        <f>IF((IF(OR(Y$1="", $B14=""), 0, IF($B14&gt;'DOEE Payment Calculator'!$I$12, 0,  ((2/100)*FLOOR(MIN(Y$1, 100000),5000)/5000)+MIN((('DOEE Payment Calculator'!$I$12+0.4-($B14+(2/100)*FLOOR(MIN(Y$1, 100000),5000)/5000))/2), 0.4))))+$B14&gt;$B$5+0.2, 0, IF(OR(Y$1="", $B14=""), 0, IF($B14&gt;'DOEE Payment Calculator'!$I$12, 0,  ((2/100)*FLOOR(MIN(Y$1, 100000),5000)/5000)+MIN((('DOEE Payment Calculator'!$I$12+0.4-($B14+(2/100)*FLOOR(MIN(Y$1, 100000),5000)/5000))/2), 0.4))))</f>
        <v>0</v>
      </c>
      <c r="Z14" s="19">
        <f t="shared" ref="Z14" si="166">$B14+Y14</f>
        <v>1.9400000000000004</v>
      </c>
      <c r="AA14" s="16">
        <f>IF((IF(OR(AA$1="", $B14=""), 0, IF($B14&gt;'DOEE Payment Calculator'!$I$12, 0,  ((2/100)*FLOOR(MIN(AA$1, 100000),5000)/5000)+MIN((('DOEE Payment Calculator'!$I$12+0.4-($B14+(2/100)*FLOOR(MIN(AA$1, 100000),5000)/5000))/2), 0.4))))+$B14&gt;$B$5+0.2, 0, IF(OR(AA$1="", $B14=""), 0, IF($B14&gt;'DOEE Payment Calculator'!$I$12, 0,  ((2/100)*FLOOR(MIN(AA$1, 100000),5000)/5000)+MIN((('DOEE Payment Calculator'!$I$12+0.4-($B14+(2/100)*FLOOR(MIN(AA$1, 100000),5000)/5000))/2), 0.4))))</f>
        <v>0</v>
      </c>
      <c r="AB14" s="19">
        <f t="shared" ref="AB14" si="167">$B14+AA14</f>
        <v>1.9400000000000004</v>
      </c>
      <c r="AC14" s="16">
        <f>IF((IF(OR(AC$1="", $B14=""), 0, IF($B14&gt;'DOEE Payment Calculator'!$I$12, 0,  ((2/100)*FLOOR(MIN(AC$1, 100000),5000)/5000)+MIN((('DOEE Payment Calculator'!$I$12+0.4-($B14+(2/100)*FLOOR(MIN(AC$1, 100000),5000)/5000))/2), 0.4))))+$B14&gt;$B$5+0.2, 0, IF(OR(AC$1="", $B14=""), 0, IF($B14&gt;'DOEE Payment Calculator'!$I$12, 0,  ((2/100)*FLOOR(MIN(AC$1, 100000),5000)/5000)+MIN((('DOEE Payment Calculator'!$I$12+0.4-($B14+(2/100)*FLOOR(MIN(AC$1, 100000),5000)/5000))/2), 0.4))))</f>
        <v>0</v>
      </c>
      <c r="AD14" s="19">
        <f t="shared" ref="AD14" si="168">$B14+AC14</f>
        <v>1.9400000000000004</v>
      </c>
      <c r="AE14" s="16">
        <f>IF((IF(OR(AE$1="", $B14=""), 0, IF($B14&gt;'DOEE Payment Calculator'!$I$12, 0,  ((2/100)*FLOOR(MIN(AE$1, 100000),5000)/5000)+MIN((('DOEE Payment Calculator'!$I$12+0.4-($B14+(2/100)*FLOOR(MIN(AE$1, 100000),5000)/5000))/2), 0.4))))+$B14&gt;$B$5+0.2, 0, IF(OR(AE$1="", $B14=""), 0, IF($B14&gt;'DOEE Payment Calculator'!$I$12, 0,  ((2/100)*FLOOR(MIN(AE$1, 100000),5000)/5000)+MIN((('DOEE Payment Calculator'!$I$12+0.4-($B14+(2/100)*FLOOR(MIN(AE$1, 100000),5000)/5000))/2), 0.4))))</f>
        <v>0</v>
      </c>
      <c r="AF14" s="19">
        <f t="shared" ref="AF14" si="169">$B14+AE14</f>
        <v>1.9400000000000004</v>
      </c>
      <c r="AG14" s="16">
        <f>IF((IF(OR(AG$1="", $B14=""), 0, IF($B14&gt;'DOEE Payment Calculator'!$I$12, 0,  ((2/100)*FLOOR(MIN(AG$1, 100000),5000)/5000)+MIN((('DOEE Payment Calculator'!$I$12+0.4-($B14+(2/100)*FLOOR(MIN(AG$1, 100000),5000)/5000))/2), 0.4))))+$B14&gt;$B$5+0.2, 0, IF(OR(AG$1="", $B14=""), 0, IF($B14&gt;'DOEE Payment Calculator'!$I$12, 0,  ((2/100)*FLOOR(MIN(AG$1, 100000),5000)/5000)+MIN((('DOEE Payment Calculator'!$I$12+0.4-($B14+(2/100)*FLOOR(MIN(AG$1, 100000),5000)/5000))/2), 0.4))))</f>
        <v>0</v>
      </c>
      <c r="AH14" s="19">
        <f t="shared" ref="AH14" si="170">$B14+AG14</f>
        <v>1.9400000000000004</v>
      </c>
      <c r="AI14" s="16">
        <f>IF((IF(OR(AI$1="", $B14=""), 0, IF($B14&gt;'DOEE Payment Calculator'!$I$12, 0,  ((2/100)*FLOOR(MIN(AI$1, 100000),5000)/5000)+MIN((('DOEE Payment Calculator'!$I$12+0.4-($B14+(2/100)*FLOOR(MIN(AI$1, 100000),5000)/5000))/2), 0.4))))+$B14&gt;$B$5+0.2, 0, IF(OR(AI$1="", $B14=""), 0, IF($B14&gt;'DOEE Payment Calculator'!$I$12, 0,  ((2/100)*FLOOR(MIN(AI$1, 100000),5000)/5000)+MIN((('DOEE Payment Calculator'!$I$12+0.4-($B14+(2/100)*FLOOR(MIN(AI$1, 100000),5000)/5000))/2), 0.4))))</f>
        <v>0</v>
      </c>
      <c r="AJ14" s="19">
        <f t="shared" ref="AJ14" si="171">$B14+AI14</f>
        <v>1.9400000000000004</v>
      </c>
      <c r="AK14" s="16">
        <f>IF((IF(OR(AK$1="", $B14=""), 0, IF($B14&gt;'DOEE Payment Calculator'!$I$12, 0,  ((2/100)*FLOOR(MIN(AK$1, 100000),5000)/5000)+MIN((('DOEE Payment Calculator'!$I$12+0.4-($B14+(2/100)*FLOOR(MIN(AK$1, 100000),5000)/5000))/2), 0.4))))+$B14&gt;$B$5+0.2, 0, IF(OR(AK$1="", $B14=""), 0, IF($B14&gt;'DOEE Payment Calculator'!$I$12, 0,  ((2/100)*FLOOR(MIN(AK$1, 100000),5000)/5000)+MIN((('DOEE Payment Calculator'!$I$12+0.4-($B14+(2/100)*FLOOR(MIN(AK$1, 100000),5000)/5000))/2), 0.4))))</f>
        <v>0</v>
      </c>
      <c r="AL14" s="19">
        <f t="shared" ref="AL14" si="172">$B14+AK14</f>
        <v>1.9400000000000004</v>
      </c>
      <c r="AM14" s="16">
        <f>IF((IF(OR(AM$1="", $B14=""), 0, IF($B14&gt;'DOEE Payment Calculator'!$I$12, 0,  ((2/100)*FLOOR(MIN(AM$1, 100000),5000)/5000)+MIN((('DOEE Payment Calculator'!$I$12+0.4-($B14+(2/100)*FLOOR(MIN(AM$1, 100000),5000)/5000))/2), 0.4))))+$B14&gt;$B$5+0.2, 0, IF(OR(AM$1="", $B14=""), 0, IF($B14&gt;'DOEE Payment Calculator'!$I$12, 0,  ((2/100)*FLOOR(MIN(AM$1, 100000),5000)/5000)+MIN((('DOEE Payment Calculator'!$I$12+0.4-($B14+(2/100)*FLOOR(MIN(AM$1, 100000),5000)/5000))/2), 0.4))))</f>
        <v>0</v>
      </c>
      <c r="AN14" s="19">
        <f t="shared" ref="AN14" si="173">$B14+AM14</f>
        <v>1.9400000000000004</v>
      </c>
      <c r="AO14" s="16">
        <f>IF((IF(OR(AO$1="", $B14=""), 0, IF($B14&gt;'DOEE Payment Calculator'!$I$12, 0,  ((2/100)*FLOOR(MIN(AO$1, 100000),5000)/5000)+MIN((('DOEE Payment Calculator'!$I$12+0.4-($B14+(2/100)*FLOOR(MIN(AO$1, 100000),5000)/5000))/2), 0.4))))+$B14&gt;$B$5+0.2, 0, IF(OR(AO$1="", $B14=""), 0, IF($B14&gt;'DOEE Payment Calculator'!$I$12, 0,  ((2/100)*FLOOR(MIN(AO$1, 100000),5000)/5000)+MIN((('DOEE Payment Calculator'!$I$12+0.4-($B14+(2/100)*FLOOR(MIN(AO$1, 100000),5000)/5000))/2), 0.4))))</f>
        <v>0</v>
      </c>
      <c r="AP14" s="19">
        <f t="shared" ref="AP14" si="174">$B14+AO14</f>
        <v>1.9400000000000004</v>
      </c>
      <c r="AQ14" s="16">
        <f>IF((IF(OR(AQ$1="", $B14=""), 0, IF($B14&gt;'DOEE Payment Calculator'!$I$12, 0,  ((2/100)*FLOOR(MIN(AQ$1, 100000),5000)/5000)+MIN((('DOEE Payment Calculator'!$I$12+0.4-($B14+(2/100)*FLOOR(MIN(AQ$1, 100000),5000)/5000))/2), 0.4))))+$B14&gt;$B$5+0.2, 0, IF(OR(AQ$1="", $B14=""), 0, IF($B14&gt;'DOEE Payment Calculator'!$I$12, 0,  ((2/100)*FLOOR(MIN(AQ$1, 100000),5000)/5000)+MIN((('DOEE Payment Calculator'!$I$12+0.4-($B14+(2/100)*FLOOR(MIN(AQ$1, 100000),5000)/5000))/2), 0.4))))</f>
        <v>0</v>
      </c>
      <c r="AR14" s="19">
        <f t="shared" ref="AR14" si="175">$B14+AQ14</f>
        <v>1.9400000000000004</v>
      </c>
    </row>
    <row r="15" spans="2:44" ht="16.5" x14ac:dyDescent="0.3">
      <c r="B15" s="16">
        <f t="shared" si="23"/>
        <v>1.9300000000000004</v>
      </c>
      <c r="C15" s="16">
        <f>IF((IF(OR(C$1="", $B15=""), 0, IF($B15&gt;'DOEE Payment Calculator'!$I$12, 0,  ((2/100)*FLOOR(MIN(C$1, 100000),5000)/5000)+MIN((('DOEE Payment Calculator'!$I$12+0.4-($B15+(2/100)*FLOOR(MIN(C$1, 100000),5000)/5000))/2), 0.4))))+$B15&gt;$B$5+0.2, 0, IF(OR(C$1="", $B15=""), 0, IF($B15&gt;'DOEE Payment Calculator'!$I$12, 0,  ((2/100)*FLOOR(MIN(C$1, 100000),5000)/5000)+MIN((('DOEE Payment Calculator'!$I$12+0.4-($B15+(2/100)*FLOOR(MIN(C$1, 100000),5000)/5000))/2), 0.4))))</f>
        <v>0.24999999999999967</v>
      </c>
      <c r="D15" s="19">
        <f t="shared" si="2"/>
        <v>2.1800000000000002</v>
      </c>
      <c r="E15" s="16">
        <f>IF((IF(OR(E$1="", $B15=""), 0, IF($B15&gt;'DOEE Payment Calculator'!$I$12, 0,  ((2/100)*FLOOR(MIN(E$1, 100000),5000)/5000)+MIN((('DOEE Payment Calculator'!$I$12+0.4-($B15+(2/100)*FLOOR(MIN(E$1, 100000),5000)/5000))/2), 0.4))))+$B15&gt;$B$5+0.2, 0, IF(OR(E$1="", $B15=""), 0, IF($B15&gt;'DOEE Payment Calculator'!$I$12, 0,  ((2/100)*FLOOR(MIN(E$1, 100000),5000)/5000)+MIN((('DOEE Payment Calculator'!$I$12+0.4-($B15+(2/100)*FLOOR(MIN(E$1, 100000),5000)/5000))/2), 0.4))))</f>
        <v>0.25999999999999968</v>
      </c>
      <c r="F15" s="19">
        <f t="shared" si="3"/>
        <v>2.19</v>
      </c>
      <c r="G15" s="16">
        <f>IF((IF(OR(G$1="", $B15=""), 0, IF($B15&gt;'DOEE Payment Calculator'!$I$12, 0,  ((2/100)*FLOOR(MIN(G$1, 100000),5000)/5000)+MIN((('DOEE Payment Calculator'!$I$12+0.4-($B15+(2/100)*FLOOR(MIN(G$1, 100000),5000)/5000))/2), 0.4))))+$B15&gt;$B$5+0.2, 0, IF(OR(G$1="", $B15=""), 0, IF($B15&gt;'DOEE Payment Calculator'!$I$12, 0,  ((2/100)*FLOOR(MIN(G$1, 100000),5000)/5000)+MIN((('DOEE Payment Calculator'!$I$12+0.4-($B15+(2/100)*FLOOR(MIN(G$1, 100000),5000)/5000))/2), 0.4))))</f>
        <v>0.26999999999999963</v>
      </c>
      <c r="H15" s="19">
        <f t="shared" ref="H15" si="176">$B15+G15</f>
        <v>2.2000000000000002</v>
      </c>
      <c r="I15" s="16">
        <f>IF((IF(OR(I$1="", $B15=""), 0, IF($B15&gt;'DOEE Payment Calculator'!$I$12, 0,  ((2/100)*FLOOR(MIN(I$1, 100000),5000)/5000)+MIN((('DOEE Payment Calculator'!$I$12+0.4-($B15+(2/100)*FLOOR(MIN(I$1, 100000),5000)/5000))/2), 0.4))))+$B15&gt;$B$5+0.2, 0, IF(OR(I$1="", $B15=""), 0, IF($B15&gt;'DOEE Payment Calculator'!$I$12, 0,  ((2/100)*FLOOR(MIN(I$1, 100000),5000)/5000)+MIN((('DOEE Payment Calculator'!$I$12+0.4-($B15+(2/100)*FLOOR(MIN(I$1, 100000),5000)/5000))/2), 0.4))))</f>
        <v>0.27999999999999964</v>
      </c>
      <c r="J15" s="19">
        <f t="shared" ref="J15" si="177">$B15+I15</f>
        <v>2.21</v>
      </c>
      <c r="K15" s="16">
        <f>IF((IF(OR(K$1="", $B15=""), 0, IF($B15&gt;'DOEE Payment Calculator'!$I$12, 0,  ((2/100)*FLOOR(MIN(K$1, 100000),5000)/5000)+MIN((('DOEE Payment Calculator'!$I$12+0.4-($B15+(2/100)*FLOOR(MIN(K$1, 100000),5000)/5000))/2), 0.4))))+$B15&gt;$B$5+0.2, 0, IF(OR(K$1="", $B15=""), 0, IF($B15&gt;'DOEE Payment Calculator'!$I$12, 0,  ((2/100)*FLOOR(MIN(K$1, 100000),5000)/5000)+MIN((('DOEE Payment Calculator'!$I$12+0.4-($B15+(2/100)*FLOOR(MIN(K$1, 100000),5000)/5000))/2), 0.4))))</f>
        <v>0.28999999999999976</v>
      </c>
      <c r="L15" s="19">
        <f t="shared" ref="L15" si="178">$B15+K15</f>
        <v>2.2200000000000002</v>
      </c>
      <c r="M15" s="16">
        <f>IF((IF(OR(M$1="", $B15=""), 0, IF($B15&gt;'DOEE Payment Calculator'!$I$12, 0,  ((2/100)*FLOOR(MIN(M$1, 100000),5000)/5000)+MIN((('DOEE Payment Calculator'!$I$12+0.4-($B15+(2/100)*FLOOR(MIN(M$1, 100000),5000)/5000))/2), 0.4))))+$B15&gt;$B$5+0.2, 0, IF(OR(M$1="", $B15=""), 0, IF($B15&gt;'DOEE Payment Calculator'!$I$12, 0,  ((2/100)*FLOOR(MIN(M$1, 100000),5000)/5000)+MIN((('DOEE Payment Calculator'!$I$12+0.4-($B15+(2/100)*FLOOR(MIN(M$1, 100000),5000)/5000))/2), 0.4))))</f>
        <v>0.29999999999999971</v>
      </c>
      <c r="N15" s="19">
        <f t="shared" ref="N15" si="179">$B15+M15</f>
        <v>2.23</v>
      </c>
      <c r="O15" s="16">
        <f>IF((IF(OR(O$1="", $B15=""), 0, IF($B15&gt;'DOEE Payment Calculator'!$I$12, 0,  ((2/100)*FLOOR(MIN(O$1, 100000),5000)/5000)+MIN((('DOEE Payment Calculator'!$I$12+0.4-($B15+(2/100)*FLOOR(MIN(O$1, 100000),5000)/5000))/2), 0.4))))+$B15&gt;$B$5+0.2, 0, IF(OR(O$1="", $B15=""), 0, IF($B15&gt;'DOEE Payment Calculator'!$I$12, 0,  ((2/100)*FLOOR(MIN(O$1, 100000),5000)/5000)+MIN((('DOEE Payment Calculator'!$I$12+0.4-($B15+(2/100)*FLOOR(MIN(O$1, 100000),5000)/5000))/2), 0.4))))</f>
        <v>0</v>
      </c>
      <c r="P15" s="19">
        <f t="shared" ref="P15" si="180">$B15+O15</f>
        <v>1.9300000000000004</v>
      </c>
      <c r="Q15" s="16">
        <f>IF((IF(OR(Q$1="", $B15=""), 0, IF($B15&gt;'DOEE Payment Calculator'!$I$12, 0,  ((2/100)*FLOOR(MIN(Q$1, 100000),5000)/5000)+MIN((('DOEE Payment Calculator'!$I$12+0.4-($B15+(2/100)*FLOOR(MIN(Q$1, 100000),5000)/5000))/2), 0.4))))+$B15&gt;$B$5+0.2, 0, IF(OR(Q$1="", $B15=""), 0, IF($B15&gt;'DOEE Payment Calculator'!$I$12, 0,  ((2/100)*FLOOR(MIN(Q$1, 100000),5000)/5000)+MIN((('DOEE Payment Calculator'!$I$12+0.4-($B15+(2/100)*FLOOR(MIN(Q$1, 100000),5000)/5000))/2), 0.4))))</f>
        <v>0</v>
      </c>
      <c r="R15" s="19">
        <f t="shared" ref="R15" si="181">$B15+Q15</f>
        <v>1.9300000000000004</v>
      </c>
      <c r="S15" s="16">
        <f>IF((IF(OR(S$1="", $B15=""), 0, IF($B15&gt;'DOEE Payment Calculator'!$I$12, 0,  ((2/100)*FLOOR(MIN(S$1, 100000),5000)/5000)+MIN((('DOEE Payment Calculator'!$I$12+0.4-($B15+(2/100)*FLOOR(MIN(S$1, 100000),5000)/5000))/2), 0.4))))+$B15&gt;$B$5+0.2, 0, IF(OR(S$1="", $B15=""), 0, IF($B15&gt;'DOEE Payment Calculator'!$I$12, 0,  ((2/100)*FLOOR(MIN(S$1, 100000),5000)/5000)+MIN((('DOEE Payment Calculator'!$I$12+0.4-($B15+(2/100)*FLOOR(MIN(S$1, 100000),5000)/5000))/2), 0.4))))</f>
        <v>0</v>
      </c>
      <c r="T15" s="19">
        <f t="shared" ref="T15" si="182">$B15+S15</f>
        <v>1.9300000000000004</v>
      </c>
      <c r="U15" s="16">
        <f>IF((IF(OR(U$1="", $B15=""), 0, IF($B15&gt;'DOEE Payment Calculator'!$I$12, 0,  ((2/100)*FLOOR(MIN(U$1, 100000),5000)/5000)+MIN((('DOEE Payment Calculator'!$I$12+0.4-($B15+(2/100)*FLOOR(MIN(U$1, 100000),5000)/5000))/2), 0.4))))+$B15&gt;$B$5+0.2, 0, IF(OR(U$1="", $B15=""), 0, IF($B15&gt;'DOEE Payment Calculator'!$I$12, 0,  ((2/100)*FLOOR(MIN(U$1, 100000),5000)/5000)+MIN((('DOEE Payment Calculator'!$I$12+0.4-($B15+(2/100)*FLOOR(MIN(U$1, 100000),5000)/5000))/2), 0.4))))</f>
        <v>0</v>
      </c>
      <c r="V15" s="19">
        <f t="shared" ref="V15" si="183">$B15+U15</f>
        <v>1.9300000000000004</v>
      </c>
      <c r="W15" s="16">
        <f>IF((IF(OR(W$1="", $B15=""), 0, IF($B15&gt;'DOEE Payment Calculator'!$I$12, 0,  ((2/100)*FLOOR(MIN(W$1, 100000),5000)/5000)+MIN((('DOEE Payment Calculator'!$I$12+0.4-($B15+(2/100)*FLOOR(MIN(W$1, 100000),5000)/5000))/2), 0.4))))+$B15&gt;$B$5+0.2, 0, IF(OR(W$1="", $B15=""), 0, IF($B15&gt;'DOEE Payment Calculator'!$I$12, 0,  ((2/100)*FLOOR(MIN(W$1, 100000),5000)/5000)+MIN((('DOEE Payment Calculator'!$I$12+0.4-($B15+(2/100)*FLOOR(MIN(W$1, 100000),5000)/5000))/2), 0.4))))</f>
        <v>0</v>
      </c>
      <c r="X15" s="19">
        <f t="shared" ref="X15" si="184">$B15+W15</f>
        <v>1.9300000000000004</v>
      </c>
      <c r="Y15" s="16">
        <f>IF((IF(OR(Y$1="", $B15=""), 0, IF($B15&gt;'DOEE Payment Calculator'!$I$12, 0,  ((2/100)*FLOOR(MIN(Y$1, 100000),5000)/5000)+MIN((('DOEE Payment Calculator'!$I$12+0.4-($B15+(2/100)*FLOOR(MIN(Y$1, 100000),5000)/5000))/2), 0.4))))+$B15&gt;$B$5+0.2, 0, IF(OR(Y$1="", $B15=""), 0, IF($B15&gt;'DOEE Payment Calculator'!$I$12, 0,  ((2/100)*FLOOR(MIN(Y$1, 100000),5000)/5000)+MIN((('DOEE Payment Calculator'!$I$12+0.4-($B15+(2/100)*FLOOR(MIN(Y$1, 100000),5000)/5000))/2), 0.4))))</f>
        <v>0</v>
      </c>
      <c r="Z15" s="19">
        <f t="shared" ref="Z15" si="185">$B15+Y15</f>
        <v>1.9300000000000004</v>
      </c>
      <c r="AA15" s="16">
        <f>IF((IF(OR(AA$1="", $B15=""), 0, IF($B15&gt;'DOEE Payment Calculator'!$I$12, 0,  ((2/100)*FLOOR(MIN(AA$1, 100000),5000)/5000)+MIN((('DOEE Payment Calculator'!$I$12+0.4-($B15+(2/100)*FLOOR(MIN(AA$1, 100000),5000)/5000))/2), 0.4))))+$B15&gt;$B$5+0.2, 0, IF(OR(AA$1="", $B15=""), 0, IF($B15&gt;'DOEE Payment Calculator'!$I$12, 0,  ((2/100)*FLOOR(MIN(AA$1, 100000),5000)/5000)+MIN((('DOEE Payment Calculator'!$I$12+0.4-($B15+(2/100)*FLOOR(MIN(AA$1, 100000),5000)/5000))/2), 0.4))))</f>
        <v>0</v>
      </c>
      <c r="AB15" s="19">
        <f t="shared" ref="AB15" si="186">$B15+AA15</f>
        <v>1.9300000000000004</v>
      </c>
      <c r="AC15" s="16">
        <f>IF((IF(OR(AC$1="", $B15=""), 0, IF($B15&gt;'DOEE Payment Calculator'!$I$12, 0,  ((2/100)*FLOOR(MIN(AC$1, 100000),5000)/5000)+MIN((('DOEE Payment Calculator'!$I$12+0.4-($B15+(2/100)*FLOOR(MIN(AC$1, 100000),5000)/5000))/2), 0.4))))+$B15&gt;$B$5+0.2, 0, IF(OR(AC$1="", $B15=""), 0, IF($B15&gt;'DOEE Payment Calculator'!$I$12, 0,  ((2/100)*FLOOR(MIN(AC$1, 100000),5000)/5000)+MIN((('DOEE Payment Calculator'!$I$12+0.4-($B15+(2/100)*FLOOR(MIN(AC$1, 100000),5000)/5000))/2), 0.4))))</f>
        <v>0</v>
      </c>
      <c r="AD15" s="19">
        <f t="shared" ref="AD15" si="187">$B15+AC15</f>
        <v>1.9300000000000004</v>
      </c>
      <c r="AE15" s="16">
        <f>IF((IF(OR(AE$1="", $B15=""), 0, IF($B15&gt;'DOEE Payment Calculator'!$I$12, 0,  ((2/100)*FLOOR(MIN(AE$1, 100000),5000)/5000)+MIN((('DOEE Payment Calculator'!$I$12+0.4-($B15+(2/100)*FLOOR(MIN(AE$1, 100000),5000)/5000))/2), 0.4))))+$B15&gt;$B$5+0.2, 0, IF(OR(AE$1="", $B15=""), 0, IF($B15&gt;'DOEE Payment Calculator'!$I$12, 0,  ((2/100)*FLOOR(MIN(AE$1, 100000),5000)/5000)+MIN((('DOEE Payment Calculator'!$I$12+0.4-($B15+(2/100)*FLOOR(MIN(AE$1, 100000),5000)/5000))/2), 0.4))))</f>
        <v>0</v>
      </c>
      <c r="AF15" s="19">
        <f t="shared" ref="AF15" si="188">$B15+AE15</f>
        <v>1.9300000000000004</v>
      </c>
      <c r="AG15" s="16">
        <f>IF((IF(OR(AG$1="", $B15=""), 0, IF($B15&gt;'DOEE Payment Calculator'!$I$12, 0,  ((2/100)*FLOOR(MIN(AG$1, 100000),5000)/5000)+MIN((('DOEE Payment Calculator'!$I$12+0.4-($B15+(2/100)*FLOOR(MIN(AG$1, 100000),5000)/5000))/2), 0.4))))+$B15&gt;$B$5+0.2, 0, IF(OR(AG$1="", $B15=""), 0, IF($B15&gt;'DOEE Payment Calculator'!$I$12, 0,  ((2/100)*FLOOR(MIN(AG$1, 100000),5000)/5000)+MIN((('DOEE Payment Calculator'!$I$12+0.4-($B15+(2/100)*FLOOR(MIN(AG$1, 100000),5000)/5000))/2), 0.4))))</f>
        <v>0</v>
      </c>
      <c r="AH15" s="19">
        <f t="shared" ref="AH15" si="189">$B15+AG15</f>
        <v>1.9300000000000004</v>
      </c>
      <c r="AI15" s="16">
        <f>IF((IF(OR(AI$1="", $B15=""), 0, IF($B15&gt;'DOEE Payment Calculator'!$I$12, 0,  ((2/100)*FLOOR(MIN(AI$1, 100000),5000)/5000)+MIN((('DOEE Payment Calculator'!$I$12+0.4-($B15+(2/100)*FLOOR(MIN(AI$1, 100000),5000)/5000))/2), 0.4))))+$B15&gt;$B$5+0.2, 0, IF(OR(AI$1="", $B15=""), 0, IF($B15&gt;'DOEE Payment Calculator'!$I$12, 0,  ((2/100)*FLOOR(MIN(AI$1, 100000),5000)/5000)+MIN((('DOEE Payment Calculator'!$I$12+0.4-($B15+(2/100)*FLOOR(MIN(AI$1, 100000),5000)/5000))/2), 0.4))))</f>
        <v>0</v>
      </c>
      <c r="AJ15" s="19">
        <f t="shared" ref="AJ15" si="190">$B15+AI15</f>
        <v>1.9300000000000004</v>
      </c>
      <c r="AK15" s="16">
        <f>IF((IF(OR(AK$1="", $B15=""), 0, IF($B15&gt;'DOEE Payment Calculator'!$I$12, 0,  ((2/100)*FLOOR(MIN(AK$1, 100000),5000)/5000)+MIN((('DOEE Payment Calculator'!$I$12+0.4-($B15+(2/100)*FLOOR(MIN(AK$1, 100000),5000)/5000))/2), 0.4))))+$B15&gt;$B$5+0.2, 0, IF(OR(AK$1="", $B15=""), 0, IF($B15&gt;'DOEE Payment Calculator'!$I$12, 0,  ((2/100)*FLOOR(MIN(AK$1, 100000),5000)/5000)+MIN((('DOEE Payment Calculator'!$I$12+0.4-($B15+(2/100)*FLOOR(MIN(AK$1, 100000),5000)/5000))/2), 0.4))))</f>
        <v>0</v>
      </c>
      <c r="AL15" s="19">
        <f t="shared" ref="AL15" si="191">$B15+AK15</f>
        <v>1.9300000000000004</v>
      </c>
      <c r="AM15" s="16">
        <f>IF((IF(OR(AM$1="", $B15=""), 0, IF($B15&gt;'DOEE Payment Calculator'!$I$12, 0,  ((2/100)*FLOOR(MIN(AM$1, 100000),5000)/5000)+MIN((('DOEE Payment Calculator'!$I$12+0.4-($B15+(2/100)*FLOOR(MIN(AM$1, 100000),5000)/5000))/2), 0.4))))+$B15&gt;$B$5+0.2, 0, IF(OR(AM$1="", $B15=""), 0, IF($B15&gt;'DOEE Payment Calculator'!$I$12, 0,  ((2/100)*FLOOR(MIN(AM$1, 100000),5000)/5000)+MIN((('DOEE Payment Calculator'!$I$12+0.4-($B15+(2/100)*FLOOR(MIN(AM$1, 100000),5000)/5000))/2), 0.4))))</f>
        <v>0</v>
      </c>
      <c r="AN15" s="19">
        <f t="shared" ref="AN15" si="192">$B15+AM15</f>
        <v>1.9300000000000004</v>
      </c>
      <c r="AO15" s="16">
        <f>IF((IF(OR(AO$1="", $B15=""), 0, IF($B15&gt;'DOEE Payment Calculator'!$I$12, 0,  ((2/100)*FLOOR(MIN(AO$1, 100000),5000)/5000)+MIN((('DOEE Payment Calculator'!$I$12+0.4-($B15+(2/100)*FLOOR(MIN(AO$1, 100000),5000)/5000))/2), 0.4))))+$B15&gt;$B$5+0.2, 0, IF(OR(AO$1="", $B15=""), 0, IF($B15&gt;'DOEE Payment Calculator'!$I$12, 0,  ((2/100)*FLOOR(MIN(AO$1, 100000),5000)/5000)+MIN((('DOEE Payment Calculator'!$I$12+0.4-($B15+(2/100)*FLOOR(MIN(AO$1, 100000),5000)/5000))/2), 0.4))))</f>
        <v>0</v>
      </c>
      <c r="AP15" s="19">
        <f t="shared" ref="AP15" si="193">$B15+AO15</f>
        <v>1.9300000000000004</v>
      </c>
      <c r="AQ15" s="16">
        <f>IF((IF(OR(AQ$1="", $B15=""), 0, IF($B15&gt;'DOEE Payment Calculator'!$I$12, 0,  ((2/100)*FLOOR(MIN(AQ$1, 100000),5000)/5000)+MIN((('DOEE Payment Calculator'!$I$12+0.4-($B15+(2/100)*FLOOR(MIN(AQ$1, 100000),5000)/5000))/2), 0.4))))+$B15&gt;$B$5+0.2, 0, IF(OR(AQ$1="", $B15=""), 0, IF($B15&gt;'DOEE Payment Calculator'!$I$12, 0,  ((2/100)*FLOOR(MIN(AQ$1, 100000),5000)/5000)+MIN((('DOEE Payment Calculator'!$I$12+0.4-($B15+(2/100)*FLOOR(MIN(AQ$1, 100000),5000)/5000))/2), 0.4))))</f>
        <v>0</v>
      </c>
      <c r="AR15" s="19">
        <f t="shared" ref="AR15" si="194">$B15+AQ15</f>
        <v>1.9300000000000004</v>
      </c>
    </row>
    <row r="16" spans="2:44" ht="16.5" x14ac:dyDescent="0.3">
      <c r="B16" s="16">
        <f t="shared" si="23"/>
        <v>1.9200000000000004</v>
      </c>
      <c r="C16" s="16">
        <f>IF((IF(OR(C$1="", $B16=""), 0, IF($B16&gt;'DOEE Payment Calculator'!$I$12, 0,  ((2/100)*FLOOR(MIN(C$1, 100000),5000)/5000)+MIN((('DOEE Payment Calculator'!$I$12+0.4-($B16+(2/100)*FLOOR(MIN(C$1, 100000),5000)/5000))/2), 0.4))))+$B16&gt;$B$5+0.2, 0, IF(OR(C$1="", $B16=""), 0, IF($B16&gt;'DOEE Payment Calculator'!$I$12, 0,  ((2/100)*FLOOR(MIN(C$1, 100000),5000)/5000)+MIN((('DOEE Payment Calculator'!$I$12+0.4-($B16+(2/100)*FLOOR(MIN(C$1, 100000),5000)/5000))/2), 0.4))))</f>
        <v>0.25499999999999967</v>
      </c>
      <c r="D16" s="19">
        <f t="shared" si="2"/>
        <v>2.1749999999999998</v>
      </c>
      <c r="E16" s="16">
        <f>IF((IF(OR(E$1="", $B16=""), 0, IF($B16&gt;'DOEE Payment Calculator'!$I$12, 0,  ((2/100)*FLOOR(MIN(E$1, 100000),5000)/5000)+MIN((('DOEE Payment Calculator'!$I$12+0.4-($B16+(2/100)*FLOOR(MIN(E$1, 100000),5000)/5000))/2), 0.4))))+$B16&gt;$B$5+0.2, 0, IF(OR(E$1="", $B16=""), 0, IF($B16&gt;'DOEE Payment Calculator'!$I$12, 0,  ((2/100)*FLOOR(MIN(E$1, 100000),5000)/5000)+MIN((('DOEE Payment Calculator'!$I$12+0.4-($B16+(2/100)*FLOOR(MIN(E$1, 100000),5000)/5000))/2), 0.4))))</f>
        <v>0.26499999999999968</v>
      </c>
      <c r="F16" s="19">
        <f t="shared" si="3"/>
        <v>2.1850000000000001</v>
      </c>
      <c r="G16" s="16">
        <f>IF((IF(OR(G$1="", $B16=""), 0, IF($B16&gt;'DOEE Payment Calculator'!$I$12, 0,  ((2/100)*FLOOR(MIN(G$1, 100000),5000)/5000)+MIN((('DOEE Payment Calculator'!$I$12+0.4-($B16+(2/100)*FLOOR(MIN(G$1, 100000),5000)/5000))/2), 0.4))))+$B16&gt;$B$5+0.2, 0, IF(OR(G$1="", $B16=""), 0, IF($B16&gt;'DOEE Payment Calculator'!$I$12, 0,  ((2/100)*FLOOR(MIN(G$1, 100000),5000)/5000)+MIN((('DOEE Payment Calculator'!$I$12+0.4-($B16+(2/100)*FLOOR(MIN(G$1, 100000),5000)/5000))/2), 0.4))))</f>
        <v>0.27499999999999963</v>
      </c>
      <c r="H16" s="19">
        <f t="shared" ref="H16" si="195">$B16+G16</f>
        <v>2.1949999999999998</v>
      </c>
      <c r="I16" s="16">
        <f>IF((IF(OR(I$1="", $B16=""), 0, IF($B16&gt;'DOEE Payment Calculator'!$I$12, 0,  ((2/100)*FLOOR(MIN(I$1, 100000),5000)/5000)+MIN((('DOEE Payment Calculator'!$I$12+0.4-($B16+(2/100)*FLOOR(MIN(I$1, 100000),5000)/5000))/2), 0.4))))+$B16&gt;$B$5+0.2, 0, IF(OR(I$1="", $B16=""), 0, IF($B16&gt;'DOEE Payment Calculator'!$I$12, 0,  ((2/100)*FLOOR(MIN(I$1, 100000),5000)/5000)+MIN((('DOEE Payment Calculator'!$I$12+0.4-($B16+(2/100)*FLOOR(MIN(I$1, 100000),5000)/5000))/2), 0.4))))</f>
        <v>0.28499999999999964</v>
      </c>
      <c r="J16" s="19">
        <f t="shared" ref="J16" si="196">$B16+I16</f>
        <v>2.2050000000000001</v>
      </c>
      <c r="K16" s="16">
        <f>IF((IF(OR(K$1="", $B16=""), 0, IF($B16&gt;'DOEE Payment Calculator'!$I$12, 0,  ((2/100)*FLOOR(MIN(K$1, 100000),5000)/5000)+MIN((('DOEE Payment Calculator'!$I$12+0.4-($B16+(2/100)*FLOOR(MIN(K$1, 100000),5000)/5000))/2), 0.4))))+$B16&gt;$B$5+0.2, 0, IF(OR(K$1="", $B16=""), 0, IF($B16&gt;'DOEE Payment Calculator'!$I$12, 0,  ((2/100)*FLOOR(MIN(K$1, 100000),5000)/5000)+MIN((('DOEE Payment Calculator'!$I$12+0.4-($B16+(2/100)*FLOOR(MIN(K$1, 100000),5000)/5000))/2), 0.4))))</f>
        <v>0.29499999999999965</v>
      </c>
      <c r="L16" s="19">
        <f t="shared" ref="L16" si="197">$B16+K16</f>
        <v>2.2149999999999999</v>
      </c>
      <c r="M16" s="16">
        <f>IF((IF(OR(M$1="", $B16=""), 0, IF($B16&gt;'DOEE Payment Calculator'!$I$12, 0,  ((2/100)*FLOOR(MIN(M$1, 100000),5000)/5000)+MIN((('DOEE Payment Calculator'!$I$12+0.4-($B16+(2/100)*FLOOR(MIN(M$1, 100000),5000)/5000))/2), 0.4))))+$B16&gt;$B$5+0.2, 0, IF(OR(M$1="", $B16=""), 0, IF($B16&gt;'DOEE Payment Calculator'!$I$12, 0,  ((2/100)*FLOOR(MIN(M$1, 100000),5000)/5000)+MIN((('DOEE Payment Calculator'!$I$12+0.4-($B16+(2/100)*FLOOR(MIN(M$1, 100000),5000)/5000))/2), 0.4))))</f>
        <v>0.3049999999999996</v>
      </c>
      <c r="N16" s="19">
        <f t="shared" ref="N16" si="198">$B16+M16</f>
        <v>2.2250000000000001</v>
      </c>
      <c r="O16" s="16">
        <f>IF((IF(OR(O$1="", $B16=""), 0, IF($B16&gt;'DOEE Payment Calculator'!$I$12, 0,  ((2/100)*FLOOR(MIN(O$1, 100000),5000)/5000)+MIN((('DOEE Payment Calculator'!$I$12+0.4-($B16+(2/100)*FLOOR(MIN(O$1, 100000),5000)/5000))/2), 0.4))))+$B16&gt;$B$5+0.2, 0, IF(OR(O$1="", $B16=""), 0, IF($B16&gt;'DOEE Payment Calculator'!$I$12, 0,  ((2/100)*FLOOR(MIN(O$1, 100000),5000)/5000)+MIN((('DOEE Payment Calculator'!$I$12+0.4-($B16+(2/100)*FLOOR(MIN(O$1, 100000),5000)/5000))/2), 0.4))))</f>
        <v>0</v>
      </c>
      <c r="P16" s="19">
        <f t="shared" ref="P16" si="199">$B16+O16</f>
        <v>1.9200000000000004</v>
      </c>
      <c r="Q16" s="16">
        <f>IF((IF(OR(Q$1="", $B16=""), 0, IF($B16&gt;'DOEE Payment Calculator'!$I$12, 0,  ((2/100)*FLOOR(MIN(Q$1, 100000),5000)/5000)+MIN((('DOEE Payment Calculator'!$I$12+0.4-($B16+(2/100)*FLOOR(MIN(Q$1, 100000),5000)/5000))/2), 0.4))))+$B16&gt;$B$5+0.2, 0, IF(OR(Q$1="", $B16=""), 0, IF($B16&gt;'DOEE Payment Calculator'!$I$12, 0,  ((2/100)*FLOOR(MIN(Q$1, 100000),5000)/5000)+MIN((('DOEE Payment Calculator'!$I$12+0.4-($B16+(2/100)*FLOOR(MIN(Q$1, 100000),5000)/5000))/2), 0.4))))</f>
        <v>0</v>
      </c>
      <c r="R16" s="19">
        <f t="shared" ref="R16" si="200">$B16+Q16</f>
        <v>1.9200000000000004</v>
      </c>
      <c r="S16" s="16">
        <f>IF((IF(OR(S$1="", $B16=""), 0, IF($B16&gt;'DOEE Payment Calculator'!$I$12, 0,  ((2/100)*FLOOR(MIN(S$1, 100000),5000)/5000)+MIN((('DOEE Payment Calculator'!$I$12+0.4-($B16+(2/100)*FLOOR(MIN(S$1, 100000),5000)/5000))/2), 0.4))))+$B16&gt;$B$5+0.2, 0, IF(OR(S$1="", $B16=""), 0, IF($B16&gt;'DOEE Payment Calculator'!$I$12, 0,  ((2/100)*FLOOR(MIN(S$1, 100000),5000)/5000)+MIN((('DOEE Payment Calculator'!$I$12+0.4-($B16+(2/100)*FLOOR(MIN(S$1, 100000),5000)/5000))/2), 0.4))))</f>
        <v>0</v>
      </c>
      <c r="T16" s="19">
        <f t="shared" ref="T16" si="201">$B16+S16</f>
        <v>1.9200000000000004</v>
      </c>
      <c r="U16" s="16">
        <f>IF((IF(OR(U$1="", $B16=""), 0, IF($B16&gt;'DOEE Payment Calculator'!$I$12, 0,  ((2/100)*FLOOR(MIN(U$1, 100000),5000)/5000)+MIN((('DOEE Payment Calculator'!$I$12+0.4-($B16+(2/100)*FLOOR(MIN(U$1, 100000),5000)/5000))/2), 0.4))))+$B16&gt;$B$5+0.2, 0, IF(OR(U$1="", $B16=""), 0, IF($B16&gt;'DOEE Payment Calculator'!$I$12, 0,  ((2/100)*FLOOR(MIN(U$1, 100000),5000)/5000)+MIN((('DOEE Payment Calculator'!$I$12+0.4-($B16+(2/100)*FLOOR(MIN(U$1, 100000),5000)/5000))/2), 0.4))))</f>
        <v>0</v>
      </c>
      <c r="V16" s="19">
        <f t="shared" ref="V16" si="202">$B16+U16</f>
        <v>1.9200000000000004</v>
      </c>
      <c r="W16" s="16">
        <f>IF((IF(OR(W$1="", $B16=""), 0, IF($B16&gt;'DOEE Payment Calculator'!$I$12, 0,  ((2/100)*FLOOR(MIN(W$1, 100000),5000)/5000)+MIN((('DOEE Payment Calculator'!$I$12+0.4-($B16+(2/100)*FLOOR(MIN(W$1, 100000),5000)/5000))/2), 0.4))))+$B16&gt;$B$5+0.2, 0, IF(OR(W$1="", $B16=""), 0, IF($B16&gt;'DOEE Payment Calculator'!$I$12, 0,  ((2/100)*FLOOR(MIN(W$1, 100000),5000)/5000)+MIN((('DOEE Payment Calculator'!$I$12+0.4-($B16+(2/100)*FLOOR(MIN(W$1, 100000),5000)/5000))/2), 0.4))))</f>
        <v>0</v>
      </c>
      <c r="X16" s="19">
        <f t="shared" ref="X16" si="203">$B16+W16</f>
        <v>1.9200000000000004</v>
      </c>
      <c r="Y16" s="16">
        <f>IF((IF(OR(Y$1="", $B16=""), 0, IF($B16&gt;'DOEE Payment Calculator'!$I$12, 0,  ((2/100)*FLOOR(MIN(Y$1, 100000),5000)/5000)+MIN((('DOEE Payment Calculator'!$I$12+0.4-($B16+(2/100)*FLOOR(MIN(Y$1, 100000),5000)/5000))/2), 0.4))))+$B16&gt;$B$5+0.2, 0, IF(OR(Y$1="", $B16=""), 0, IF($B16&gt;'DOEE Payment Calculator'!$I$12, 0,  ((2/100)*FLOOR(MIN(Y$1, 100000),5000)/5000)+MIN((('DOEE Payment Calculator'!$I$12+0.4-($B16+(2/100)*FLOOR(MIN(Y$1, 100000),5000)/5000))/2), 0.4))))</f>
        <v>0</v>
      </c>
      <c r="Z16" s="19">
        <f t="shared" ref="Z16" si="204">$B16+Y16</f>
        <v>1.9200000000000004</v>
      </c>
      <c r="AA16" s="16">
        <f>IF((IF(OR(AA$1="", $B16=""), 0, IF($B16&gt;'DOEE Payment Calculator'!$I$12, 0,  ((2/100)*FLOOR(MIN(AA$1, 100000),5000)/5000)+MIN((('DOEE Payment Calculator'!$I$12+0.4-($B16+(2/100)*FLOOR(MIN(AA$1, 100000),5000)/5000))/2), 0.4))))+$B16&gt;$B$5+0.2, 0, IF(OR(AA$1="", $B16=""), 0, IF($B16&gt;'DOEE Payment Calculator'!$I$12, 0,  ((2/100)*FLOOR(MIN(AA$1, 100000),5000)/5000)+MIN((('DOEE Payment Calculator'!$I$12+0.4-($B16+(2/100)*FLOOR(MIN(AA$1, 100000),5000)/5000))/2), 0.4))))</f>
        <v>0</v>
      </c>
      <c r="AB16" s="19">
        <f t="shared" ref="AB16" si="205">$B16+AA16</f>
        <v>1.9200000000000004</v>
      </c>
      <c r="AC16" s="16">
        <f>IF((IF(OR(AC$1="", $B16=""), 0, IF($B16&gt;'DOEE Payment Calculator'!$I$12, 0,  ((2/100)*FLOOR(MIN(AC$1, 100000),5000)/5000)+MIN((('DOEE Payment Calculator'!$I$12+0.4-($B16+(2/100)*FLOOR(MIN(AC$1, 100000),5000)/5000))/2), 0.4))))+$B16&gt;$B$5+0.2, 0, IF(OR(AC$1="", $B16=""), 0, IF($B16&gt;'DOEE Payment Calculator'!$I$12, 0,  ((2/100)*FLOOR(MIN(AC$1, 100000),5000)/5000)+MIN((('DOEE Payment Calculator'!$I$12+0.4-($B16+(2/100)*FLOOR(MIN(AC$1, 100000),5000)/5000))/2), 0.4))))</f>
        <v>0</v>
      </c>
      <c r="AD16" s="19">
        <f t="shared" ref="AD16" si="206">$B16+AC16</f>
        <v>1.9200000000000004</v>
      </c>
      <c r="AE16" s="16">
        <f>IF((IF(OR(AE$1="", $B16=""), 0, IF($B16&gt;'DOEE Payment Calculator'!$I$12, 0,  ((2/100)*FLOOR(MIN(AE$1, 100000),5000)/5000)+MIN((('DOEE Payment Calculator'!$I$12+0.4-($B16+(2/100)*FLOOR(MIN(AE$1, 100000),5000)/5000))/2), 0.4))))+$B16&gt;$B$5+0.2, 0, IF(OR(AE$1="", $B16=""), 0, IF($B16&gt;'DOEE Payment Calculator'!$I$12, 0,  ((2/100)*FLOOR(MIN(AE$1, 100000),5000)/5000)+MIN((('DOEE Payment Calculator'!$I$12+0.4-($B16+(2/100)*FLOOR(MIN(AE$1, 100000),5000)/5000))/2), 0.4))))</f>
        <v>0</v>
      </c>
      <c r="AF16" s="19">
        <f t="shared" ref="AF16" si="207">$B16+AE16</f>
        <v>1.9200000000000004</v>
      </c>
      <c r="AG16" s="16">
        <f>IF((IF(OR(AG$1="", $B16=""), 0, IF($B16&gt;'DOEE Payment Calculator'!$I$12, 0,  ((2/100)*FLOOR(MIN(AG$1, 100000),5000)/5000)+MIN((('DOEE Payment Calculator'!$I$12+0.4-($B16+(2/100)*FLOOR(MIN(AG$1, 100000),5000)/5000))/2), 0.4))))+$B16&gt;$B$5+0.2, 0, IF(OR(AG$1="", $B16=""), 0, IF($B16&gt;'DOEE Payment Calculator'!$I$12, 0,  ((2/100)*FLOOR(MIN(AG$1, 100000),5000)/5000)+MIN((('DOEE Payment Calculator'!$I$12+0.4-($B16+(2/100)*FLOOR(MIN(AG$1, 100000),5000)/5000))/2), 0.4))))</f>
        <v>0</v>
      </c>
      <c r="AH16" s="19">
        <f t="shared" ref="AH16" si="208">$B16+AG16</f>
        <v>1.9200000000000004</v>
      </c>
      <c r="AI16" s="16">
        <f>IF((IF(OR(AI$1="", $B16=""), 0, IF($B16&gt;'DOEE Payment Calculator'!$I$12, 0,  ((2/100)*FLOOR(MIN(AI$1, 100000),5000)/5000)+MIN((('DOEE Payment Calculator'!$I$12+0.4-($B16+(2/100)*FLOOR(MIN(AI$1, 100000),5000)/5000))/2), 0.4))))+$B16&gt;$B$5+0.2, 0, IF(OR(AI$1="", $B16=""), 0, IF($B16&gt;'DOEE Payment Calculator'!$I$12, 0,  ((2/100)*FLOOR(MIN(AI$1, 100000),5000)/5000)+MIN((('DOEE Payment Calculator'!$I$12+0.4-($B16+(2/100)*FLOOR(MIN(AI$1, 100000),5000)/5000))/2), 0.4))))</f>
        <v>0</v>
      </c>
      <c r="AJ16" s="19">
        <f t="shared" ref="AJ16" si="209">$B16+AI16</f>
        <v>1.9200000000000004</v>
      </c>
      <c r="AK16" s="16">
        <f>IF((IF(OR(AK$1="", $B16=""), 0, IF($B16&gt;'DOEE Payment Calculator'!$I$12, 0,  ((2/100)*FLOOR(MIN(AK$1, 100000),5000)/5000)+MIN((('DOEE Payment Calculator'!$I$12+0.4-($B16+(2/100)*FLOOR(MIN(AK$1, 100000),5000)/5000))/2), 0.4))))+$B16&gt;$B$5+0.2, 0, IF(OR(AK$1="", $B16=""), 0, IF($B16&gt;'DOEE Payment Calculator'!$I$12, 0,  ((2/100)*FLOOR(MIN(AK$1, 100000),5000)/5000)+MIN((('DOEE Payment Calculator'!$I$12+0.4-($B16+(2/100)*FLOOR(MIN(AK$1, 100000),5000)/5000))/2), 0.4))))</f>
        <v>0</v>
      </c>
      <c r="AL16" s="19">
        <f t="shared" ref="AL16" si="210">$B16+AK16</f>
        <v>1.9200000000000004</v>
      </c>
      <c r="AM16" s="16">
        <f>IF((IF(OR(AM$1="", $B16=""), 0, IF($B16&gt;'DOEE Payment Calculator'!$I$12, 0,  ((2/100)*FLOOR(MIN(AM$1, 100000),5000)/5000)+MIN((('DOEE Payment Calculator'!$I$12+0.4-($B16+(2/100)*FLOOR(MIN(AM$1, 100000),5000)/5000))/2), 0.4))))+$B16&gt;$B$5+0.2, 0, IF(OR(AM$1="", $B16=""), 0, IF($B16&gt;'DOEE Payment Calculator'!$I$12, 0,  ((2/100)*FLOOR(MIN(AM$1, 100000),5000)/5000)+MIN((('DOEE Payment Calculator'!$I$12+0.4-($B16+(2/100)*FLOOR(MIN(AM$1, 100000),5000)/5000))/2), 0.4))))</f>
        <v>0</v>
      </c>
      <c r="AN16" s="19">
        <f t="shared" ref="AN16" si="211">$B16+AM16</f>
        <v>1.9200000000000004</v>
      </c>
      <c r="AO16" s="16">
        <f>IF((IF(OR(AO$1="", $B16=""), 0, IF($B16&gt;'DOEE Payment Calculator'!$I$12, 0,  ((2/100)*FLOOR(MIN(AO$1, 100000),5000)/5000)+MIN((('DOEE Payment Calculator'!$I$12+0.4-($B16+(2/100)*FLOOR(MIN(AO$1, 100000),5000)/5000))/2), 0.4))))+$B16&gt;$B$5+0.2, 0, IF(OR(AO$1="", $B16=""), 0, IF($B16&gt;'DOEE Payment Calculator'!$I$12, 0,  ((2/100)*FLOOR(MIN(AO$1, 100000),5000)/5000)+MIN((('DOEE Payment Calculator'!$I$12+0.4-($B16+(2/100)*FLOOR(MIN(AO$1, 100000),5000)/5000))/2), 0.4))))</f>
        <v>0</v>
      </c>
      <c r="AP16" s="19">
        <f t="shared" ref="AP16" si="212">$B16+AO16</f>
        <v>1.9200000000000004</v>
      </c>
      <c r="AQ16" s="16">
        <f>IF((IF(OR(AQ$1="", $B16=""), 0, IF($B16&gt;'DOEE Payment Calculator'!$I$12, 0,  ((2/100)*FLOOR(MIN(AQ$1, 100000),5000)/5000)+MIN((('DOEE Payment Calculator'!$I$12+0.4-($B16+(2/100)*FLOOR(MIN(AQ$1, 100000),5000)/5000))/2), 0.4))))+$B16&gt;$B$5+0.2, 0, IF(OR(AQ$1="", $B16=""), 0, IF($B16&gt;'DOEE Payment Calculator'!$I$12, 0,  ((2/100)*FLOOR(MIN(AQ$1, 100000),5000)/5000)+MIN((('DOEE Payment Calculator'!$I$12+0.4-($B16+(2/100)*FLOOR(MIN(AQ$1, 100000),5000)/5000))/2), 0.4))))</f>
        <v>0</v>
      </c>
      <c r="AR16" s="19">
        <f t="shared" ref="AR16" si="213">$B16+AQ16</f>
        <v>1.9200000000000004</v>
      </c>
    </row>
    <row r="17" spans="2:44" ht="16.5" x14ac:dyDescent="0.3">
      <c r="B17" s="16">
        <f t="shared" si="23"/>
        <v>1.9100000000000004</v>
      </c>
      <c r="C17" s="16">
        <f>IF((IF(OR(C$1="", $B17=""), 0, IF($B17&gt;'DOEE Payment Calculator'!$I$12, 0,  ((2/100)*FLOOR(MIN(C$1, 100000),5000)/5000)+MIN((('DOEE Payment Calculator'!$I$12+0.4-($B17+(2/100)*FLOOR(MIN(C$1, 100000),5000)/5000))/2), 0.4))))+$B17&gt;$B$5+0.2, 0, IF(OR(C$1="", $B17=""), 0, IF($B17&gt;'DOEE Payment Calculator'!$I$12, 0,  ((2/100)*FLOOR(MIN(C$1, 100000),5000)/5000)+MIN((('DOEE Payment Calculator'!$I$12+0.4-($B17+(2/100)*FLOOR(MIN(C$1, 100000),5000)/5000))/2), 0.4))))</f>
        <v>0.25999999999999968</v>
      </c>
      <c r="D17" s="19">
        <f t="shared" si="2"/>
        <v>2.17</v>
      </c>
      <c r="E17" s="16">
        <f>IF((IF(OR(E$1="", $B17=""), 0, IF($B17&gt;'DOEE Payment Calculator'!$I$12, 0,  ((2/100)*FLOOR(MIN(E$1, 100000),5000)/5000)+MIN((('DOEE Payment Calculator'!$I$12+0.4-($B17+(2/100)*FLOOR(MIN(E$1, 100000),5000)/5000))/2), 0.4))))+$B17&gt;$B$5+0.2, 0, IF(OR(E$1="", $B17=""), 0, IF($B17&gt;'DOEE Payment Calculator'!$I$12, 0,  ((2/100)*FLOOR(MIN(E$1, 100000),5000)/5000)+MIN((('DOEE Payment Calculator'!$I$12+0.4-($B17+(2/100)*FLOOR(MIN(E$1, 100000),5000)/5000))/2), 0.4))))</f>
        <v>0.26999999999999968</v>
      </c>
      <c r="F17" s="19">
        <f t="shared" si="3"/>
        <v>2.1800000000000002</v>
      </c>
      <c r="G17" s="16">
        <f>IF((IF(OR(G$1="", $B17=""), 0, IF($B17&gt;'DOEE Payment Calculator'!$I$12, 0,  ((2/100)*FLOOR(MIN(G$1, 100000),5000)/5000)+MIN((('DOEE Payment Calculator'!$I$12+0.4-($B17+(2/100)*FLOOR(MIN(G$1, 100000),5000)/5000))/2), 0.4))))+$B17&gt;$B$5+0.2, 0, IF(OR(G$1="", $B17=""), 0, IF($B17&gt;'DOEE Payment Calculator'!$I$12, 0,  ((2/100)*FLOOR(MIN(G$1, 100000),5000)/5000)+MIN((('DOEE Payment Calculator'!$I$12+0.4-($B17+(2/100)*FLOOR(MIN(G$1, 100000),5000)/5000))/2), 0.4))))</f>
        <v>0.27999999999999964</v>
      </c>
      <c r="H17" s="19">
        <f t="shared" ref="H17" si="214">$B17+G17</f>
        <v>2.19</v>
      </c>
      <c r="I17" s="16">
        <f>IF((IF(OR(I$1="", $B17=""), 0, IF($B17&gt;'DOEE Payment Calculator'!$I$12, 0,  ((2/100)*FLOOR(MIN(I$1, 100000),5000)/5000)+MIN((('DOEE Payment Calculator'!$I$12+0.4-($B17+(2/100)*FLOOR(MIN(I$1, 100000),5000)/5000))/2), 0.4))))+$B17&gt;$B$5+0.2, 0, IF(OR(I$1="", $B17=""), 0, IF($B17&gt;'DOEE Payment Calculator'!$I$12, 0,  ((2/100)*FLOOR(MIN(I$1, 100000),5000)/5000)+MIN((('DOEE Payment Calculator'!$I$12+0.4-($B17+(2/100)*FLOOR(MIN(I$1, 100000),5000)/5000))/2), 0.4))))</f>
        <v>0.28999999999999965</v>
      </c>
      <c r="J17" s="19">
        <f t="shared" ref="J17" si="215">$B17+I17</f>
        <v>2.2000000000000002</v>
      </c>
      <c r="K17" s="16">
        <f>IF((IF(OR(K$1="", $B17=""), 0, IF($B17&gt;'DOEE Payment Calculator'!$I$12, 0,  ((2/100)*FLOOR(MIN(K$1, 100000),5000)/5000)+MIN((('DOEE Payment Calculator'!$I$12+0.4-($B17+(2/100)*FLOOR(MIN(K$1, 100000),5000)/5000))/2), 0.4))))+$B17&gt;$B$5+0.2, 0, IF(OR(K$1="", $B17=""), 0, IF($B17&gt;'DOEE Payment Calculator'!$I$12, 0,  ((2/100)*FLOOR(MIN(K$1, 100000),5000)/5000)+MIN((('DOEE Payment Calculator'!$I$12+0.4-($B17+(2/100)*FLOOR(MIN(K$1, 100000),5000)/5000))/2), 0.4))))</f>
        <v>0.29999999999999966</v>
      </c>
      <c r="L17" s="19">
        <f t="shared" ref="L17" si="216">$B17+K17</f>
        <v>2.21</v>
      </c>
      <c r="M17" s="16">
        <f>IF((IF(OR(M$1="", $B17=""), 0, IF($B17&gt;'DOEE Payment Calculator'!$I$12, 0,  ((2/100)*FLOOR(MIN(M$1, 100000),5000)/5000)+MIN((('DOEE Payment Calculator'!$I$12+0.4-($B17+(2/100)*FLOOR(MIN(M$1, 100000),5000)/5000))/2), 0.4))))+$B17&gt;$B$5+0.2, 0, IF(OR(M$1="", $B17=""), 0, IF($B17&gt;'DOEE Payment Calculator'!$I$12, 0,  ((2/100)*FLOOR(MIN(M$1, 100000),5000)/5000)+MIN((('DOEE Payment Calculator'!$I$12+0.4-($B17+(2/100)*FLOOR(MIN(M$1, 100000),5000)/5000))/2), 0.4))))</f>
        <v>0.30999999999999972</v>
      </c>
      <c r="N17" s="19">
        <f t="shared" ref="N17" si="217">$B17+M17</f>
        <v>2.2200000000000002</v>
      </c>
      <c r="O17" s="16">
        <f>IF((IF(OR(O$1="", $B17=""), 0, IF($B17&gt;'DOEE Payment Calculator'!$I$12, 0,  ((2/100)*FLOOR(MIN(O$1, 100000),5000)/5000)+MIN((('DOEE Payment Calculator'!$I$12+0.4-($B17+(2/100)*FLOOR(MIN(O$1, 100000),5000)/5000))/2), 0.4))))+$B17&gt;$B$5+0.2, 0, IF(OR(O$1="", $B17=""), 0, IF($B17&gt;'DOEE Payment Calculator'!$I$12, 0,  ((2/100)*FLOOR(MIN(O$1, 100000),5000)/5000)+MIN((('DOEE Payment Calculator'!$I$12+0.4-($B17+(2/100)*FLOOR(MIN(O$1, 100000),5000)/5000))/2), 0.4))))</f>
        <v>0.31999999999999973</v>
      </c>
      <c r="P17" s="19">
        <f t="shared" ref="P17" si="218">$B17+O17</f>
        <v>2.23</v>
      </c>
      <c r="Q17" s="16">
        <f>IF((IF(OR(Q$1="", $B17=""), 0, IF($B17&gt;'DOEE Payment Calculator'!$I$12, 0,  ((2/100)*FLOOR(MIN(Q$1, 100000),5000)/5000)+MIN((('DOEE Payment Calculator'!$I$12+0.4-($B17+(2/100)*FLOOR(MIN(Q$1, 100000),5000)/5000))/2), 0.4))))+$B17&gt;$B$5+0.2, 0, IF(OR(Q$1="", $B17=""), 0, IF($B17&gt;'DOEE Payment Calculator'!$I$12, 0,  ((2/100)*FLOOR(MIN(Q$1, 100000),5000)/5000)+MIN((('DOEE Payment Calculator'!$I$12+0.4-($B17+(2/100)*FLOOR(MIN(Q$1, 100000),5000)/5000))/2), 0.4))))</f>
        <v>0</v>
      </c>
      <c r="R17" s="19">
        <f t="shared" ref="R17" si="219">$B17+Q17</f>
        <v>1.9100000000000004</v>
      </c>
      <c r="S17" s="16">
        <f>IF((IF(OR(S$1="", $B17=""), 0, IF($B17&gt;'DOEE Payment Calculator'!$I$12, 0,  ((2/100)*FLOOR(MIN(S$1, 100000),5000)/5000)+MIN((('DOEE Payment Calculator'!$I$12+0.4-($B17+(2/100)*FLOOR(MIN(S$1, 100000),5000)/5000))/2), 0.4))))+$B17&gt;$B$5+0.2, 0, IF(OR(S$1="", $B17=""), 0, IF($B17&gt;'DOEE Payment Calculator'!$I$12, 0,  ((2/100)*FLOOR(MIN(S$1, 100000),5000)/5000)+MIN((('DOEE Payment Calculator'!$I$12+0.4-($B17+(2/100)*FLOOR(MIN(S$1, 100000),5000)/5000))/2), 0.4))))</f>
        <v>0</v>
      </c>
      <c r="T17" s="19">
        <f t="shared" ref="T17" si="220">$B17+S17</f>
        <v>1.9100000000000004</v>
      </c>
      <c r="U17" s="16">
        <f>IF((IF(OR(U$1="", $B17=""), 0, IF($B17&gt;'DOEE Payment Calculator'!$I$12, 0,  ((2/100)*FLOOR(MIN(U$1, 100000),5000)/5000)+MIN((('DOEE Payment Calculator'!$I$12+0.4-($B17+(2/100)*FLOOR(MIN(U$1, 100000),5000)/5000))/2), 0.4))))+$B17&gt;$B$5+0.2, 0, IF(OR(U$1="", $B17=""), 0, IF($B17&gt;'DOEE Payment Calculator'!$I$12, 0,  ((2/100)*FLOOR(MIN(U$1, 100000),5000)/5000)+MIN((('DOEE Payment Calculator'!$I$12+0.4-($B17+(2/100)*FLOOR(MIN(U$1, 100000),5000)/5000))/2), 0.4))))</f>
        <v>0</v>
      </c>
      <c r="V17" s="19">
        <f t="shared" ref="V17" si="221">$B17+U17</f>
        <v>1.9100000000000004</v>
      </c>
      <c r="W17" s="16">
        <f>IF((IF(OR(W$1="", $B17=""), 0, IF($B17&gt;'DOEE Payment Calculator'!$I$12, 0,  ((2/100)*FLOOR(MIN(W$1, 100000),5000)/5000)+MIN((('DOEE Payment Calculator'!$I$12+0.4-($B17+(2/100)*FLOOR(MIN(W$1, 100000),5000)/5000))/2), 0.4))))+$B17&gt;$B$5+0.2, 0, IF(OR(W$1="", $B17=""), 0, IF($B17&gt;'DOEE Payment Calculator'!$I$12, 0,  ((2/100)*FLOOR(MIN(W$1, 100000),5000)/5000)+MIN((('DOEE Payment Calculator'!$I$12+0.4-($B17+(2/100)*FLOOR(MIN(W$1, 100000),5000)/5000))/2), 0.4))))</f>
        <v>0</v>
      </c>
      <c r="X17" s="19">
        <f t="shared" ref="X17" si="222">$B17+W17</f>
        <v>1.9100000000000004</v>
      </c>
      <c r="Y17" s="16">
        <f>IF((IF(OR(Y$1="", $B17=""), 0, IF($B17&gt;'DOEE Payment Calculator'!$I$12, 0,  ((2/100)*FLOOR(MIN(Y$1, 100000),5000)/5000)+MIN((('DOEE Payment Calculator'!$I$12+0.4-($B17+(2/100)*FLOOR(MIN(Y$1, 100000),5000)/5000))/2), 0.4))))+$B17&gt;$B$5+0.2, 0, IF(OR(Y$1="", $B17=""), 0, IF($B17&gt;'DOEE Payment Calculator'!$I$12, 0,  ((2/100)*FLOOR(MIN(Y$1, 100000),5000)/5000)+MIN((('DOEE Payment Calculator'!$I$12+0.4-($B17+(2/100)*FLOOR(MIN(Y$1, 100000),5000)/5000))/2), 0.4))))</f>
        <v>0</v>
      </c>
      <c r="Z17" s="19">
        <f t="shared" ref="Z17" si="223">$B17+Y17</f>
        <v>1.9100000000000004</v>
      </c>
      <c r="AA17" s="16">
        <f>IF((IF(OR(AA$1="", $B17=""), 0, IF($B17&gt;'DOEE Payment Calculator'!$I$12, 0,  ((2/100)*FLOOR(MIN(AA$1, 100000),5000)/5000)+MIN((('DOEE Payment Calculator'!$I$12+0.4-($B17+(2/100)*FLOOR(MIN(AA$1, 100000),5000)/5000))/2), 0.4))))+$B17&gt;$B$5+0.2, 0, IF(OR(AA$1="", $B17=""), 0, IF($B17&gt;'DOEE Payment Calculator'!$I$12, 0,  ((2/100)*FLOOR(MIN(AA$1, 100000),5000)/5000)+MIN((('DOEE Payment Calculator'!$I$12+0.4-($B17+(2/100)*FLOOR(MIN(AA$1, 100000),5000)/5000))/2), 0.4))))</f>
        <v>0</v>
      </c>
      <c r="AB17" s="19">
        <f t="shared" ref="AB17" si="224">$B17+AA17</f>
        <v>1.9100000000000004</v>
      </c>
      <c r="AC17" s="16">
        <f>IF((IF(OR(AC$1="", $B17=""), 0, IF($B17&gt;'DOEE Payment Calculator'!$I$12, 0,  ((2/100)*FLOOR(MIN(AC$1, 100000),5000)/5000)+MIN((('DOEE Payment Calculator'!$I$12+0.4-($B17+(2/100)*FLOOR(MIN(AC$1, 100000),5000)/5000))/2), 0.4))))+$B17&gt;$B$5+0.2, 0, IF(OR(AC$1="", $B17=""), 0, IF($B17&gt;'DOEE Payment Calculator'!$I$12, 0,  ((2/100)*FLOOR(MIN(AC$1, 100000),5000)/5000)+MIN((('DOEE Payment Calculator'!$I$12+0.4-($B17+(2/100)*FLOOR(MIN(AC$1, 100000),5000)/5000))/2), 0.4))))</f>
        <v>0</v>
      </c>
      <c r="AD17" s="19">
        <f t="shared" ref="AD17" si="225">$B17+AC17</f>
        <v>1.9100000000000004</v>
      </c>
      <c r="AE17" s="16">
        <f>IF((IF(OR(AE$1="", $B17=""), 0, IF($B17&gt;'DOEE Payment Calculator'!$I$12, 0,  ((2/100)*FLOOR(MIN(AE$1, 100000),5000)/5000)+MIN((('DOEE Payment Calculator'!$I$12+0.4-($B17+(2/100)*FLOOR(MIN(AE$1, 100000),5000)/5000))/2), 0.4))))+$B17&gt;$B$5+0.2, 0, IF(OR(AE$1="", $B17=""), 0, IF($B17&gt;'DOEE Payment Calculator'!$I$12, 0,  ((2/100)*FLOOR(MIN(AE$1, 100000),5000)/5000)+MIN((('DOEE Payment Calculator'!$I$12+0.4-($B17+(2/100)*FLOOR(MIN(AE$1, 100000),5000)/5000))/2), 0.4))))</f>
        <v>0</v>
      </c>
      <c r="AF17" s="19">
        <f t="shared" ref="AF17" si="226">$B17+AE17</f>
        <v>1.9100000000000004</v>
      </c>
      <c r="AG17" s="16">
        <f>IF((IF(OR(AG$1="", $B17=""), 0, IF($B17&gt;'DOEE Payment Calculator'!$I$12, 0,  ((2/100)*FLOOR(MIN(AG$1, 100000),5000)/5000)+MIN((('DOEE Payment Calculator'!$I$12+0.4-($B17+(2/100)*FLOOR(MIN(AG$1, 100000),5000)/5000))/2), 0.4))))+$B17&gt;$B$5+0.2, 0, IF(OR(AG$1="", $B17=""), 0, IF($B17&gt;'DOEE Payment Calculator'!$I$12, 0,  ((2/100)*FLOOR(MIN(AG$1, 100000),5000)/5000)+MIN((('DOEE Payment Calculator'!$I$12+0.4-($B17+(2/100)*FLOOR(MIN(AG$1, 100000),5000)/5000))/2), 0.4))))</f>
        <v>0</v>
      </c>
      <c r="AH17" s="19">
        <f t="shared" ref="AH17" si="227">$B17+AG17</f>
        <v>1.9100000000000004</v>
      </c>
      <c r="AI17" s="16">
        <f>IF((IF(OR(AI$1="", $B17=""), 0, IF($B17&gt;'DOEE Payment Calculator'!$I$12, 0,  ((2/100)*FLOOR(MIN(AI$1, 100000),5000)/5000)+MIN((('DOEE Payment Calculator'!$I$12+0.4-($B17+(2/100)*FLOOR(MIN(AI$1, 100000),5000)/5000))/2), 0.4))))+$B17&gt;$B$5+0.2, 0, IF(OR(AI$1="", $B17=""), 0, IF($B17&gt;'DOEE Payment Calculator'!$I$12, 0,  ((2/100)*FLOOR(MIN(AI$1, 100000),5000)/5000)+MIN((('DOEE Payment Calculator'!$I$12+0.4-($B17+(2/100)*FLOOR(MIN(AI$1, 100000),5000)/5000))/2), 0.4))))</f>
        <v>0</v>
      </c>
      <c r="AJ17" s="19">
        <f t="shared" ref="AJ17" si="228">$B17+AI17</f>
        <v>1.9100000000000004</v>
      </c>
      <c r="AK17" s="16">
        <f>IF((IF(OR(AK$1="", $B17=""), 0, IF($B17&gt;'DOEE Payment Calculator'!$I$12, 0,  ((2/100)*FLOOR(MIN(AK$1, 100000),5000)/5000)+MIN((('DOEE Payment Calculator'!$I$12+0.4-($B17+(2/100)*FLOOR(MIN(AK$1, 100000),5000)/5000))/2), 0.4))))+$B17&gt;$B$5+0.2, 0, IF(OR(AK$1="", $B17=""), 0, IF($B17&gt;'DOEE Payment Calculator'!$I$12, 0,  ((2/100)*FLOOR(MIN(AK$1, 100000),5000)/5000)+MIN((('DOEE Payment Calculator'!$I$12+0.4-($B17+(2/100)*FLOOR(MIN(AK$1, 100000),5000)/5000))/2), 0.4))))</f>
        <v>0</v>
      </c>
      <c r="AL17" s="19">
        <f t="shared" ref="AL17" si="229">$B17+AK17</f>
        <v>1.9100000000000004</v>
      </c>
      <c r="AM17" s="16">
        <f>IF((IF(OR(AM$1="", $B17=""), 0, IF($B17&gt;'DOEE Payment Calculator'!$I$12, 0,  ((2/100)*FLOOR(MIN(AM$1, 100000),5000)/5000)+MIN((('DOEE Payment Calculator'!$I$12+0.4-($B17+(2/100)*FLOOR(MIN(AM$1, 100000),5000)/5000))/2), 0.4))))+$B17&gt;$B$5+0.2, 0, IF(OR(AM$1="", $B17=""), 0, IF($B17&gt;'DOEE Payment Calculator'!$I$12, 0,  ((2/100)*FLOOR(MIN(AM$1, 100000),5000)/5000)+MIN((('DOEE Payment Calculator'!$I$12+0.4-($B17+(2/100)*FLOOR(MIN(AM$1, 100000),5000)/5000))/2), 0.4))))</f>
        <v>0</v>
      </c>
      <c r="AN17" s="19">
        <f t="shared" ref="AN17" si="230">$B17+AM17</f>
        <v>1.9100000000000004</v>
      </c>
      <c r="AO17" s="16">
        <f>IF((IF(OR(AO$1="", $B17=""), 0, IF($B17&gt;'DOEE Payment Calculator'!$I$12, 0,  ((2/100)*FLOOR(MIN(AO$1, 100000),5000)/5000)+MIN((('DOEE Payment Calculator'!$I$12+0.4-($B17+(2/100)*FLOOR(MIN(AO$1, 100000),5000)/5000))/2), 0.4))))+$B17&gt;$B$5+0.2, 0, IF(OR(AO$1="", $B17=""), 0, IF($B17&gt;'DOEE Payment Calculator'!$I$12, 0,  ((2/100)*FLOOR(MIN(AO$1, 100000),5000)/5000)+MIN((('DOEE Payment Calculator'!$I$12+0.4-($B17+(2/100)*FLOOR(MIN(AO$1, 100000),5000)/5000))/2), 0.4))))</f>
        <v>0</v>
      </c>
      <c r="AP17" s="19">
        <f t="shared" ref="AP17" si="231">$B17+AO17</f>
        <v>1.9100000000000004</v>
      </c>
      <c r="AQ17" s="16">
        <f>IF((IF(OR(AQ$1="", $B17=""), 0, IF($B17&gt;'DOEE Payment Calculator'!$I$12, 0,  ((2/100)*FLOOR(MIN(AQ$1, 100000),5000)/5000)+MIN((('DOEE Payment Calculator'!$I$12+0.4-($B17+(2/100)*FLOOR(MIN(AQ$1, 100000),5000)/5000))/2), 0.4))))+$B17&gt;$B$5+0.2, 0, IF(OR(AQ$1="", $B17=""), 0, IF($B17&gt;'DOEE Payment Calculator'!$I$12, 0,  ((2/100)*FLOOR(MIN(AQ$1, 100000),5000)/5000)+MIN((('DOEE Payment Calculator'!$I$12+0.4-($B17+(2/100)*FLOOR(MIN(AQ$1, 100000),5000)/5000))/2), 0.4))))</f>
        <v>0</v>
      </c>
      <c r="AR17" s="19">
        <f t="shared" ref="AR17" si="232">$B17+AQ17</f>
        <v>1.9100000000000004</v>
      </c>
    </row>
    <row r="18" spans="2:44" ht="16.5" x14ac:dyDescent="0.3">
      <c r="B18" s="16">
        <f t="shared" si="23"/>
        <v>1.9000000000000004</v>
      </c>
      <c r="C18" s="16">
        <f>IF((IF(OR(C$1="", $B18=""), 0, IF($B18&gt;'DOEE Payment Calculator'!$I$12, 0,  ((2/100)*FLOOR(MIN(C$1, 100000),5000)/5000)+MIN((('DOEE Payment Calculator'!$I$12+0.4-($B18+(2/100)*FLOOR(MIN(C$1, 100000),5000)/5000))/2), 0.4))))+$B18&gt;$B$5+0.2, 0, IF(OR(C$1="", $B18=""), 0, IF($B18&gt;'DOEE Payment Calculator'!$I$12, 0,  ((2/100)*FLOOR(MIN(C$1, 100000),5000)/5000)+MIN((('DOEE Payment Calculator'!$I$12+0.4-($B18+(2/100)*FLOOR(MIN(C$1, 100000),5000)/5000))/2), 0.4))))</f>
        <v>0.26499999999999968</v>
      </c>
      <c r="D18" s="19">
        <f t="shared" si="2"/>
        <v>2.165</v>
      </c>
      <c r="E18" s="16">
        <f>IF((IF(OR(E$1="", $B18=""), 0, IF($B18&gt;'DOEE Payment Calculator'!$I$12, 0,  ((2/100)*FLOOR(MIN(E$1, 100000),5000)/5000)+MIN((('DOEE Payment Calculator'!$I$12+0.4-($B18+(2/100)*FLOOR(MIN(E$1, 100000),5000)/5000))/2), 0.4))))+$B18&gt;$B$5+0.2, 0, IF(OR(E$1="", $B18=""), 0, IF($B18&gt;'DOEE Payment Calculator'!$I$12, 0,  ((2/100)*FLOOR(MIN(E$1, 100000),5000)/5000)+MIN((('DOEE Payment Calculator'!$I$12+0.4-($B18+(2/100)*FLOOR(MIN(E$1, 100000),5000)/5000))/2), 0.4))))</f>
        <v>0.27499999999999969</v>
      </c>
      <c r="F18" s="19">
        <f t="shared" si="3"/>
        <v>2.1749999999999998</v>
      </c>
      <c r="G18" s="16">
        <f>IF((IF(OR(G$1="", $B18=""), 0, IF($B18&gt;'DOEE Payment Calculator'!$I$12, 0,  ((2/100)*FLOOR(MIN(G$1, 100000),5000)/5000)+MIN((('DOEE Payment Calculator'!$I$12+0.4-($B18+(2/100)*FLOOR(MIN(G$1, 100000),5000)/5000))/2), 0.4))))+$B18&gt;$B$5+0.2, 0, IF(OR(G$1="", $B18=""), 0, IF($B18&gt;'DOEE Payment Calculator'!$I$12, 0,  ((2/100)*FLOOR(MIN(G$1, 100000),5000)/5000)+MIN((('DOEE Payment Calculator'!$I$12+0.4-($B18+(2/100)*FLOOR(MIN(G$1, 100000),5000)/5000))/2), 0.4))))</f>
        <v>0.28499999999999964</v>
      </c>
      <c r="H18" s="19">
        <f t="shared" ref="H18" si="233">$B18+G18</f>
        <v>2.1850000000000001</v>
      </c>
      <c r="I18" s="16">
        <f>IF((IF(OR(I$1="", $B18=""), 0, IF($B18&gt;'DOEE Payment Calculator'!$I$12, 0,  ((2/100)*FLOOR(MIN(I$1, 100000),5000)/5000)+MIN((('DOEE Payment Calculator'!$I$12+0.4-($B18+(2/100)*FLOOR(MIN(I$1, 100000),5000)/5000))/2), 0.4))))+$B18&gt;$B$5+0.2, 0, IF(OR(I$1="", $B18=""), 0, IF($B18&gt;'DOEE Payment Calculator'!$I$12, 0,  ((2/100)*FLOOR(MIN(I$1, 100000),5000)/5000)+MIN((('DOEE Payment Calculator'!$I$12+0.4-($B18+(2/100)*FLOOR(MIN(I$1, 100000),5000)/5000))/2), 0.4))))</f>
        <v>0.29499999999999965</v>
      </c>
      <c r="J18" s="19">
        <f t="shared" ref="J18" si="234">$B18+I18</f>
        <v>2.1949999999999998</v>
      </c>
      <c r="K18" s="16">
        <f>IF((IF(OR(K$1="", $B18=""), 0, IF($B18&gt;'DOEE Payment Calculator'!$I$12, 0,  ((2/100)*FLOOR(MIN(K$1, 100000),5000)/5000)+MIN((('DOEE Payment Calculator'!$I$12+0.4-($B18+(2/100)*FLOOR(MIN(K$1, 100000),5000)/5000))/2), 0.4))))+$B18&gt;$B$5+0.2, 0, IF(OR(K$1="", $B18=""), 0, IF($B18&gt;'DOEE Payment Calculator'!$I$12, 0,  ((2/100)*FLOOR(MIN(K$1, 100000),5000)/5000)+MIN((('DOEE Payment Calculator'!$I$12+0.4-($B18+(2/100)*FLOOR(MIN(K$1, 100000),5000)/5000))/2), 0.4))))</f>
        <v>0.30499999999999966</v>
      </c>
      <c r="L18" s="19">
        <f t="shared" ref="L18" si="235">$B18+K18</f>
        <v>2.2050000000000001</v>
      </c>
      <c r="M18" s="16">
        <f>IF((IF(OR(M$1="", $B18=""), 0, IF($B18&gt;'DOEE Payment Calculator'!$I$12, 0,  ((2/100)*FLOOR(MIN(M$1, 100000),5000)/5000)+MIN((('DOEE Payment Calculator'!$I$12+0.4-($B18+(2/100)*FLOOR(MIN(M$1, 100000),5000)/5000))/2), 0.4))))+$B18&gt;$B$5+0.2, 0, IF(OR(M$1="", $B18=""), 0, IF($B18&gt;'DOEE Payment Calculator'!$I$12, 0,  ((2/100)*FLOOR(MIN(M$1, 100000),5000)/5000)+MIN((('DOEE Payment Calculator'!$I$12+0.4-($B18+(2/100)*FLOOR(MIN(M$1, 100000),5000)/5000))/2), 0.4))))</f>
        <v>0.31499999999999961</v>
      </c>
      <c r="N18" s="19">
        <f t="shared" ref="N18" si="236">$B18+M18</f>
        <v>2.2149999999999999</v>
      </c>
      <c r="O18" s="16">
        <f>IF((IF(OR(O$1="", $B18=""), 0, IF($B18&gt;'DOEE Payment Calculator'!$I$12, 0,  ((2/100)*FLOOR(MIN(O$1, 100000),5000)/5000)+MIN((('DOEE Payment Calculator'!$I$12+0.4-($B18+(2/100)*FLOOR(MIN(O$1, 100000),5000)/5000))/2), 0.4))))+$B18&gt;$B$5+0.2, 0, IF(OR(O$1="", $B18=""), 0, IF($B18&gt;'DOEE Payment Calculator'!$I$12, 0,  ((2/100)*FLOOR(MIN(O$1, 100000),5000)/5000)+MIN((('DOEE Payment Calculator'!$I$12+0.4-($B18+(2/100)*FLOOR(MIN(O$1, 100000),5000)/5000))/2), 0.4))))</f>
        <v>0.32499999999999962</v>
      </c>
      <c r="P18" s="19">
        <f t="shared" ref="P18" si="237">$B18+O18</f>
        <v>2.2250000000000001</v>
      </c>
      <c r="Q18" s="16">
        <f>IF((IF(OR(Q$1="", $B18=""), 0, IF($B18&gt;'DOEE Payment Calculator'!$I$12, 0,  ((2/100)*FLOOR(MIN(Q$1, 100000),5000)/5000)+MIN((('DOEE Payment Calculator'!$I$12+0.4-($B18+(2/100)*FLOOR(MIN(Q$1, 100000),5000)/5000))/2), 0.4))))+$B18&gt;$B$5+0.2, 0, IF(OR(Q$1="", $B18=""), 0, IF($B18&gt;'DOEE Payment Calculator'!$I$12, 0,  ((2/100)*FLOOR(MIN(Q$1, 100000),5000)/5000)+MIN((('DOEE Payment Calculator'!$I$12+0.4-($B18+(2/100)*FLOOR(MIN(Q$1, 100000),5000)/5000))/2), 0.4))))</f>
        <v>0</v>
      </c>
      <c r="R18" s="19">
        <f t="shared" ref="R18" si="238">$B18+Q18</f>
        <v>1.9000000000000004</v>
      </c>
      <c r="S18" s="16">
        <f>IF((IF(OR(S$1="", $B18=""), 0, IF($B18&gt;'DOEE Payment Calculator'!$I$12, 0,  ((2/100)*FLOOR(MIN(S$1, 100000),5000)/5000)+MIN((('DOEE Payment Calculator'!$I$12+0.4-($B18+(2/100)*FLOOR(MIN(S$1, 100000),5000)/5000))/2), 0.4))))+$B18&gt;$B$5+0.2, 0, IF(OR(S$1="", $B18=""), 0, IF($B18&gt;'DOEE Payment Calculator'!$I$12, 0,  ((2/100)*FLOOR(MIN(S$1, 100000),5000)/5000)+MIN((('DOEE Payment Calculator'!$I$12+0.4-($B18+(2/100)*FLOOR(MIN(S$1, 100000),5000)/5000))/2), 0.4))))</f>
        <v>0</v>
      </c>
      <c r="T18" s="19">
        <f t="shared" ref="T18" si="239">$B18+S18</f>
        <v>1.9000000000000004</v>
      </c>
      <c r="U18" s="16">
        <f>IF((IF(OR(U$1="", $B18=""), 0, IF($B18&gt;'DOEE Payment Calculator'!$I$12, 0,  ((2/100)*FLOOR(MIN(U$1, 100000),5000)/5000)+MIN((('DOEE Payment Calculator'!$I$12+0.4-($B18+(2/100)*FLOOR(MIN(U$1, 100000),5000)/5000))/2), 0.4))))+$B18&gt;$B$5+0.2, 0, IF(OR(U$1="", $B18=""), 0, IF($B18&gt;'DOEE Payment Calculator'!$I$12, 0,  ((2/100)*FLOOR(MIN(U$1, 100000),5000)/5000)+MIN((('DOEE Payment Calculator'!$I$12+0.4-($B18+(2/100)*FLOOR(MIN(U$1, 100000),5000)/5000))/2), 0.4))))</f>
        <v>0</v>
      </c>
      <c r="V18" s="19">
        <f t="shared" ref="V18" si="240">$B18+U18</f>
        <v>1.9000000000000004</v>
      </c>
      <c r="W18" s="16">
        <f>IF((IF(OR(W$1="", $B18=""), 0, IF($B18&gt;'DOEE Payment Calculator'!$I$12, 0,  ((2/100)*FLOOR(MIN(W$1, 100000),5000)/5000)+MIN((('DOEE Payment Calculator'!$I$12+0.4-($B18+(2/100)*FLOOR(MIN(W$1, 100000),5000)/5000))/2), 0.4))))+$B18&gt;$B$5+0.2, 0, IF(OR(W$1="", $B18=""), 0, IF($B18&gt;'DOEE Payment Calculator'!$I$12, 0,  ((2/100)*FLOOR(MIN(W$1, 100000),5000)/5000)+MIN((('DOEE Payment Calculator'!$I$12+0.4-($B18+(2/100)*FLOOR(MIN(W$1, 100000),5000)/5000))/2), 0.4))))</f>
        <v>0</v>
      </c>
      <c r="X18" s="19">
        <f t="shared" ref="X18" si="241">$B18+W18</f>
        <v>1.9000000000000004</v>
      </c>
      <c r="Y18" s="16">
        <f>IF((IF(OR(Y$1="", $B18=""), 0, IF($B18&gt;'DOEE Payment Calculator'!$I$12, 0,  ((2/100)*FLOOR(MIN(Y$1, 100000),5000)/5000)+MIN((('DOEE Payment Calculator'!$I$12+0.4-($B18+(2/100)*FLOOR(MIN(Y$1, 100000),5000)/5000))/2), 0.4))))+$B18&gt;$B$5+0.2, 0, IF(OR(Y$1="", $B18=""), 0, IF($B18&gt;'DOEE Payment Calculator'!$I$12, 0,  ((2/100)*FLOOR(MIN(Y$1, 100000),5000)/5000)+MIN((('DOEE Payment Calculator'!$I$12+0.4-($B18+(2/100)*FLOOR(MIN(Y$1, 100000),5000)/5000))/2), 0.4))))</f>
        <v>0</v>
      </c>
      <c r="Z18" s="19">
        <f t="shared" ref="Z18" si="242">$B18+Y18</f>
        <v>1.9000000000000004</v>
      </c>
      <c r="AA18" s="16">
        <f>IF((IF(OR(AA$1="", $B18=""), 0, IF($B18&gt;'DOEE Payment Calculator'!$I$12, 0,  ((2/100)*FLOOR(MIN(AA$1, 100000),5000)/5000)+MIN((('DOEE Payment Calculator'!$I$12+0.4-($B18+(2/100)*FLOOR(MIN(AA$1, 100000),5000)/5000))/2), 0.4))))+$B18&gt;$B$5+0.2, 0, IF(OR(AA$1="", $B18=""), 0, IF($B18&gt;'DOEE Payment Calculator'!$I$12, 0,  ((2/100)*FLOOR(MIN(AA$1, 100000),5000)/5000)+MIN((('DOEE Payment Calculator'!$I$12+0.4-($B18+(2/100)*FLOOR(MIN(AA$1, 100000),5000)/5000))/2), 0.4))))</f>
        <v>0</v>
      </c>
      <c r="AB18" s="19">
        <f t="shared" ref="AB18" si="243">$B18+AA18</f>
        <v>1.9000000000000004</v>
      </c>
      <c r="AC18" s="16">
        <f>IF((IF(OR(AC$1="", $B18=""), 0, IF($B18&gt;'DOEE Payment Calculator'!$I$12, 0,  ((2/100)*FLOOR(MIN(AC$1, 100000),5000)/5000)+MIN((('DOEE Payment Calculator'!$I$12+0.4-($B18+(2/100)*FLOOR(MIN(AC$1, 100000),5000)/5000))/2), 0.4))))+$B18&gt;$B$5+0.2, 0, IF(OR(AC$1="", $B18=""), 0, IF($B18&gt;'DOEE Payment Calculator'!$I$12, 0,  ((2/100)*FLOOR(MIN(AC$1, 100000),5000)/5000)+MIN((('DOEE Payment Calculator'!$I$12+0.4-($B18+(2/100)*FLOOR(MIN(AC$1, 100000),5000)/5000))/2), 0.4))))</f>
        <v>0</v>
      </c>
      <c r="AD18" s="19">
        <f t="shared" ref="AD18" si="244">$B18+AC18</f>
        <v>1.9000000000000004</v>
      </c>
      <c r="AE18" s="16">
        <f>IF((IF(OR(AE$1="", $B18=""), 0, IF($B18&gt;'DOEE Payment Calculator'!$I$12, 0,  ((2/100)*FLOOR(MIN(AE$1, 100000),5000)/5000)+MIN((('DOEE Payment Calculator'!$I$12+0.4-($B18+(2/100)*FLOOR(MIN(AE$1, 100000),5000)/5000))/2), 0.4))))+$B18&gt;$B$5+0.2, 0, IF(OR(AE$1="", $B18=""), 0, IF($B18&gt;'DOEE Payment Calculator'!$I$12, 0,  ((2/100)*FLOOR(MIN(AE$1, 100000),5000)/5000)+MIN((('DOEE Payment Calculator'!$I$12+0.4-($B18+(2/100)*FLOOR(MIN(AE$1, 100000),5000)/5000))/2), 0.4))))</f>
        <v>0</v>
      </c>
      <c r="AF18" s="19">
        <f t="shared" ref="AF18" si="245">$B18+AE18</f>
        <v>1.9000000000000004</v>
      </c>
      <c r="AG18" s="16">
        <f>IF((IF(OR(AG$1="", $B18=""), 0, IF($B18&gt;'DOEE Payment Calculator'!$I$12, 0,  ((2/100)*FLOOR(MIN(AG$1, 100000),5000)/5000)+MIN((('DOEE Payment Calculator'!$I$12+0.4-($B18+(2/100)*FLOOR(MIN(AG$1, 100000),5000)/5000))/2), 0.4))))+$B18&gt;$B$5+0.2, 0, IF(OR(AG$1="", $B18=""), 0, IF($B18&gt;'DOEE Payment Calculator'!$I$12, 0,  ((2/100)*FLOOR(MIN(AG$1, 100000),5000)/5000)+MIN((('DOEE Payment Calculator'!$I$12+0.4-($B18+(2/100)*FLOOR(MIN(AG$1, 100000),5000)/5000))/2), 0.4))))</f>
        <v>0</v>
      </c>
      <c r="AH18" s="19">
        <f t="shared" ref="AH18" si="246">$B18+AG18</f>
        <v>1.9000000000000004</v>
      </c>
      <c r="AI18" s="16">
        <f>IF((IF(OR(AI$1="", $B18=""), 0, IF($B18&gt;'DOEE Payment Calculator'!$I$12, 0,  ((2/100)*FLOOR(MIN(AI$1, 100000),5000)/5000)+MIN((('DOEE Payment Calculator'!$I$12+0.4-($B18+(2/100)*FLOOR(MIN(AI$1, 100000),5000)/5000))/2), 0.4))))+$B18&gt;$B$5+0.2, 0, IF(OR(AI$1="", $B18=""), 0, IF($B18&gt;'DOEE Payment Calculator'!$I$12, 0,  ((2/100)*FLOOR(MIN(AI$1, 100000),5000)/5000)+MIN((('DOEE Payment Calculator'!$I$12+0.4-($B18+(2/100)*FLOOR(MIN(AI$1, 100000),5000)/5000))/2), 0.4))))</f>
        <v>0</v>
      </c>
      <c r="AJ18" s="19">
        <f t="shared" ref="AJ18" si="247">$B18+AI18</f>
        <v>1.9000000000000004</v>
      </c>
      <c r="AK18" s="16">
        <f>IF((IF(OR(AK$1="", $B18=""), 0, IF($B18&gt;'DOEE Payment Calculator'!$I$12, 0,  ((2/100)*FLOOR(MIN(AK$1, 100000),5000)/5000)+MIN((('DOEE Payment Calculator'!$I$12+0.4-($B18+(2/100)*FLOOR(MIN(AK$1, 100000),5000)/5000))/2), 0.4))))+$B18&gt;$B$5+0.2, 0, IF(OR(AK$1="", $B18=""), 0, IF($B18&gt;'DOEE Payment Calculator'!$I$12, 0,  ((2/100)*FLOOR(MIN(AK$1, 100000),5000)/5000)+MIN((('DOEE Payment Calculator'!$I$12+0.4-($B18+(2/100)*FLOOR(MIN(AK$1, 100000),5000)/5000))/2), 0.4))))</f>
        <v>0</v>
      </c>
      <c r="AL18" s="19">
        <f t="shared" ref="AL18" si="248">$B18+AK18</f>
        <v>1.9000000000000004</v>
      </c>
      <c r="AM18" s="16">
        <f>IF((IF(OR(AM$1="", $B18=""), 0, IF($B18&gt;'DOEE Payment Calculator'!$I$12, 0,  ((2/100)*FLOOR(MIN(AM$1, 100000),5000)/5000)+MIN((('DOEE Payment Calculator'!$I$12+0.4-($B18+(2/100)*FLOOR(MIN(AM$1, 100000),5000)/5000))/2), 0.4))))+$B18&gt;$B$5+0.2, 0, IF(OR(AM$1="", $B18=""), 0, IF($B18&gt;'DOEE Payment Calculator'!$I$12, 0,  ((2/100)*FLOOR(MIN(AM$1, 100000),5000)/5000)+MIN((('DOEE Payment Calculator'!$I$12+0.4-($B18+(2/100)*FLOOR(MIN(AM$1, 100000),5000)/5000))/2), 0.4))))</f>
        <v>0</v>
      </c>
      <c r="AN18" s="19">
        <f t="shared" ref="AN18" si="249">$B18+AM18</f>
        <v>1.9000000000000004</v>
      </c>
      <c r="AO18" s="16">
        <f>IF((IF(OR(AO$1="", $B18=""), 0, IF($B18&gt;'DOEE Payment Calculator'!$I$12, 0,  ((2/100)*FLOOR(MIN(AO$1, 100000),5000)/5000)+MIN((('DOEE Payment Calculator'!$I$12+0.4-($B18+(2/100)*FLOOR(MIN(AO$1, 100000),5000)/5000))/2), 0.4))))+$B18&gt;$B$5+0.2, 0, IF(OR(AO$1="", $B18=""), 0, IF($B18&gt;'DOEE Payment Calculator'!$I$12, 0,  ((2/100)*FLOOR(MIN(AO$1, 100000),5000)/5000)+MIN((('DOEE Payment Calculator'!$I$12+0.4-($B18+(2/100)*FLOOR(MIN(AO$1, 100000),5000)/5000))/2), 0.4))))</f>
        <v>0</v>
      </c>
      <c r="AP18" s="19">
        <f t="shared" ref="AP18" si="250">$B18+AO18</f>
        <v>1.9000000000000004</v>
      </c>
      <c r="AQ18" s="16">
        <f>IF((IF(OR(AQ$1="", $B18=""), 0, IF($B18&gt;'DOEE Payment Calculator'!$I$12, 0,  ((2/100)*FLOOR(MIN(AQ$1, 100000),5000)/5000)+MIN((('DOEE Payment Calculator'!$I$12+0.4-($B18+(2/100)*FLOOR(MIN(AQ$1, 100000),5000)/5000))/2), 0.4))))+$B18&gt;$B$5+0.2, 0, IF(OR(AQ$1="", $B18=""), 0, IF($B18&gt;'DOEE Payment Calculator'!$I$12, 0,  ((2/100)*FLOOR(MIN(AQ$1, 100000),5000)/5000)+MIN((('DOEE Payment Calculator'!$I$12+0.4-($B18+(2/100)*FLOOR(MIN(AQ$1, 100000),5000)/5000))/2), 0.4))))</f>
        <v>0</v>
      </c>
      <c r="AR18" s="19">
        <f t="shared" ref="AR18" si="251">$B18+AQ18</f>
        <v>1.9000000000000004</v>
      </c>
    </row>
    <row r="19" spans="2:44" ht="16.5" x14ac:dyDescent="0.3">
      <c r="B19" s="16">
        <f t="shared" si="23"/>
        <v>1.8900000000000003</v>
      </c>
      <c r="C19" s="16">
        <f>IF((IF(OR(C$1="", $B19=""), 0, IF($B19&gt;'DOEE Payment Calculator'!$I$12, 0,  ((2/100)*FLOOR(MIN(C$1, 100000),5000)/5000)+MIN((('DOEE Payment Calculator'!$I$12+0.4-($B19+(2/100)*FLOOR(MIN(C$1, 100000),5000)/5000))/2), 0.4))))+$B19&gt;$B$5+0.2, 0, IF(OR(C$1="", $B19=""), 0, IF($B19&gt;'DOEE Payment Calculator'!$I$12, 0,  ((2/100)*FLOOR(MIN(C$1, 100000),5000)/5000)+MIN((('DOEE Payment Calculator'!$I$12+0.4-($B19+(2/100)*FLOOR(MIN(C$1, 100000),5000)/5000))/2), 0.4))))</f>
        <v>0.26999999999999968</v>
      </c>
      <c r="D19" s="19">
        <f t="shared" si="2"/>
        <v>2.16</v>
      </c>
      <c r="E19" s="16">
        <f>IF((IF(OR(E$1="", $B19=""), 0, IF($B19&gt;'DOEE Payment Calculator'!$I$12, 0,  ((2/100)*FLOOR(MIN(E$1, 100000),5000)/5000)+MIN((('DOEE Payment Calculator'!$I$12+0.4-($B19+(2/100)*FLOOR(MIN(E$1, 100000),5000)/5000))/2), 0.4))))+$B19&gt;$B$5+0.2, 0, IF(OR(E$1="", $B19=""), 0, IF($B19&gt;'DOEE Payment Calculator'!$I$12, 0,  ((2/100)*FLOOR(MIN(E$1, 100000),5000)/5000)+MIN((('DOEE Payment Calculator'!$I$12+0.4-($B19+(2/100)*FLOOR(MIN(E$1, 100000),5000)/5000))/2), 0.4))))</f>
        <v>0.27999999999999969</v>
      </c>
      <c r="F19" s="19">
        <f t="shared" si="3"/>
        <v>2.17</v>
      </c>
      <c r="G19" s="16">
        <f>IF((IF(OR(G$1="", $B19=""), 0, IF($B19&gt;'DOEE Payment Calculator'!$I$12, 0,  ((2/100)*FLOOR(MIN(G$1, 100000),5000)/5000)+MIN((('DOEE Payment Calculator'!$I$12+0.4-($B19+(2/100)*FLOOR(MIN(G$1, 100000),5000)/5000))/2), 0.4))))+$B19&gt;$B$5+0.2, 0, IF(OR(G$1="", $B19=""), 0, IF($B19&gt;'DOEE Payment Calculator'!$I$12, 0,  ((2/100)*FLOOR(MIN(G$1, 100000),5000)/5000)+MIN((('DOEE Payment Calculator'!$I$12+0.4-($B19+(2/100)*FLOOR(MIN(G$1, 100000),5000)/5000))/2), 0.4))))</f>
        <v>0.28999999999999965</v>
      </c>
      <c r="H19" s="19">
        <f t="shared" ref="H19" si="252">$B19+G19</f>
        <v>2.1800000000000002</v>
      </c>
      <c r="I19" s="16">
        <f>IF((IF(OR(I$1="", $B19=""), 0, IF($B19&gt;'DOEE Payment Calculator'!$I$12, 0,  ((2/100)*FLOOR(MIN(I$1, 100000),5000)/5000)+MIN((('DOEE Payment Calculator'!$I$12+0.4-($B19+(2/100)*FLOOR(MIN(I$1, 100000),5000)/5000))/2), 0.4))))+$B19&gt;$B$5+0.2, 0, IF(OR(I$1="", $B19=""), 0, IF($B19&gt;'DOEE Payment Calculator'!$I$12, 0,  ((2/100)*FLOOR(MIN(I$1, 100000),5000)/5000)+MIN((('DOEE Payment Calculator'!$I$12+0.4-($B19+(2/100)*FLOOR(MIN(I$1, 100000),5000)/5000))/2), 0.4))))</f>
        <v>0.29999999999999966</v>
      </c>
      <c r="J19" s="19">
        <f t="shared" ref="J19" si="253">$B19+I19</f>
        <v>2.19</v>
      </c>
      <c r="K19" s="16">
        <f>IF((IF(OR(K$1="", $B19=""), 0, IF($B19&gt;'DOEE Payment Calculator'!$I$12, 0,  ((2/100)*FLOOR(MIN(K$1, 100000),5000)/5000)+MIN((('DOEE Payment Calculator'!$I$12+0.4-($B19+(2/100)*FLOOR(MIN(K$1, 100000),5000)/5000))/2), 0.4))))+$B19&gt;$B$5+0.2, 0, IF(OR(K$1="", $B19=""), 0, IF($B19&gt;'DOEE Payment Calculator'!$I$12, 0,  ((2/100)*FLOOR(MIN(K$1, 100000),5000)/5000)+MIN((('DOEE Payment Calculator'!$I$12+0.4-($B19+(2/100)*FLOOR(MIN(K$1, 100000),5000)/5000))/2), 0.4))))</f>
        <v>0.30999999999999966</v>
      </c>
      <c r="L19" s="19">
        <f t="shared" ref="L19" si="254">$B19+K19</f>
        <v>2.2000000000000002</v>
      </c>
      <c r="M19" s="16">
        <f>IF((IF(OR(M$1="", $B19=""), 0, IF($B19&gt;'DOEE Payment Calculator'!$I$12, 0,  ((2/100)*FLOOR(MIN(M$1, 100000),5000)/5000)+MIN((('DOEE Payment Calculator'!$I$12+0.4-($B19+(2/100)*FLOOR(MIN(M$1, 100000),5000)/5000))/2), 0.4))))+$B19&gt;$B$5+0.2, 0, IF(OR(M$1="", $B19=""), 0, IF($B19&gt;'DOEE Payment Calculator'!$I$12, 0,  ((2/100)*FLOOR(MIN(M$1, 100000),5000)/5000)+MIN((('DOEE Payment Calculator'!$I$12+0.4-($B19+(2/100)*FLOOR(MIN(M$1, 100000),5000)/5000))/2), 0.4))))</f>
        <v>0.31999999999999962</v>
      </c>
      <c r="N19" s="19">
        <f t="shared" ref="N19" si="255">$B19+M19</f>
        <v>2.21</v>
      </c>
      <c r="O19" s="16">
        <f>IF((IF(OR(O$1="", $B19=""), 0, IF($B19&gt;'DOEE Payment Calculator'!$I$12, 0,  ((2/100)*FLOOR(MIN(O$1, 100000),5000)/5000)+MIN((('DOEE Payment Calculator'!$I$12+0.4-($B19+(2/100)*FLOOR(MIN(O$1, 100000),5000)/5000))/2), 0.4))))+$B19&gt;$B$5+0.2, 0, IF(OR(O$1="", $B19=""), 0, IF($B19&gt;'DOEE Payment Calculator'!$I$12, 0,  ((2/100)*FLOOR(MIN(O$1, 100000),5000)/5000)+MIN((('DOEE Payment Calculator'!$I$12+0.4-($B19+(2/100)*FLOOR(MIN(O$1, 100000),5000)/5000))/2), 0.4))))</f>
        <v>0.32999999999999974</v>
      </c>
      <c r="P19" s="19">
        <f t="shared" ref="P19" si="256">$B19+O19</f>
        <v>2.2200000000000002</v>
      </c>
      <c r="Q19" s="16">
        <f>IF((IF(OR(Q$1="", $B19=""), 0, IF($B19&gt;'DOEE Payment Calculator'!$I$12, 0,  ((2/100)*FLOOR(MIN(Q$1, 100000),5000)/5000)+MIN((('DOEE Payment Calculator'!$I$12+0.4-($B19+(2/100)*FLOOR(MIN(Q$1, 100000),5000)/5000))/2), 0.4))))+$B19&gt;$B$5+0.2, 0, IF(OR(Q$1="", $B19=""), 0, IF($B19&gt;'DOEE Payment Calculator'!$I$12, 0,  ((2/100)*FLOOR(MIN(Q$1, 100000),5000)/5000)+MIN((('DOEE Payment Calculator'!$I$12+0.4-($B19+(2/100)*FLOOR(MIN(Q$1, 100000),5000)/5000))/2), 0.4))))</f>
        <v>0.33999999999999975</v>
      </c>
      <c r="R19" s="19">
        <f t="shared" ref="R19" si="257">$B19+Q19</f>
        <v>2.23</v>
      </c>
      <c r="S19" s="16">
        <f>IF((IF(OR(S$1="", $B19=""), 0, IF($B19&gt;'DOEE Payment Calculator'!$I$12, 0,  ((2/100)*FLOOR(MIN(S$1, 100000),5000)/5000)+MIN((('DOEE Payment Calculator'!$I$12+0.4-($B19+(2/100)*FLOOR(MIN(S$1, 100000),5000)/5000))/2), 0.4))))+$B19&gt;$B$5+0.2, 0, IF(OR(S$1="", $B19=""), 0, IF($B19&gt;'DOEE Payment Calculator'!$I$12, 0,  ((2/100)*FLOOR(MIN(S$1, 100000),5000)/5000)+MIN((('DOEE Payment Calculator'!$I$12+0.4-($B19+(2/100)*FLOOR(MIN(S$1, 100000),5000)/5000))/2), 0.4))))</f>
        <v>0</v>
      </c>
      <c r="T19" s="19">
        <f t="shared" ref="T19" si="258">$B19+S19</f>
        <v>1.8900000000000003</v>
      </c>
      <c r="U19" s="16">
        <f>IF((IF(OR(U$1="", $B19=""), 0, IF($B19&gt;'DOEE Payment Calculator'!$I$12, 0,  ((2/100)*FLOOR(MIN(U$1, 100000),5000)/5000)+MIN((('DOEE Payment Calculator'!$I$12+0.4-($B19+(2/100)*FLOOR(MIN(U$1, 100000),5000)/5000))/2), 0.4))))+$B19&gt;$B$5+0.2, 0, IF(OR(U$1="", $B19=""), 0, IF($B19&gt;'DOEE Payment Calculator'!$I$12, 0,  ((2/100)*FLOOR(MIN(U$1, 100000),5000)/5000)+MIN((('DOEE Payment Calculator'!$I$12+0.4-($B19+(2/100)*FLOOR(MIN(U$1, 100000),5000)/5000))/2), 0.4))))</f>
        <v>0</v>
      </c>
      <c r="V19" s="19">
        <f t="shared" ref="V19" si="259">$B19+U19</f>
        <v>1.8900000000000003</v>
      </c>
      <c r="W19" s="16">
        <f>IF((IF(OR(W$1="", $B19=""), 0, IF($B19&gt;'DOEE Payment Calculator'!$I$12, 0,  ((2/100)*FLOOR(MIN(W$1, 100000),5000)/5000)+MIN((('DOEE Payment Calculator'!$I$12+0.4-($B19+(2/100)*FLOOR(MIN(W$1, 100000),5000)/5000))/2), 0.4))))+$B19&gt;$B$5+0.2, 0, IF(OR(W$1="", $B19=""), 0, IF($B19&gt;'DOEE Payment Calculator'!$I$12, 0,  ((2/100)*FLOOR(MIN(W$1, 100000),5000)/5000)+MIN((('DOEE Payment Calculator'!$I$12+0.4-($B19+(2/100)*FLOOR(MIN(W$1, 100000),5000)/5000))/2), 0.4))))</f>
        <v>0</v>
      </c>
      <c r="X19" s="19">
        <f t="shared" ref="X19" si="260">$B19+W19</f>
        <v>1.8900000000000003</v>
      </c>
      <c r="Y19" s="16">
        <f>IF((IF(OR(Y$1="", $B19=""), 0, IF($B19&gt;'DOEE Payment Calculator'!$I$12, 0,  ((2/100)*FLOOR(MIN(Y$1, 100000),5000)/5000)+MIN((('DOEE Payment Calculator'!$I$12+0.4-($B19+(2/100)*FLOOR(MIN(Y$1, 100000),5000)/5000))/2), 0.4))))+$B19&gt;$B$5+0.2, 0, IF(OR(Y$1="", $B19=""), 0, IF($B19&gt;'DOEE Payment Calculator'!$I$12, 0,  ((2/100)*FLOOR(MIN(Y$1, 100000),5000)/5000)+MIN((('DOEE Payment Calculator'!$I$12+0.4-($B19+(2/100)*FLOOR(MIN(Y$1, 100000),5000)/5000))/2), 0.4))))</f>
        <v>0</v>
      </c>
      <c r="Z19" s="19">
        <f t="shared" ref="Z19" si="261">$B19+Y19</f>
        <v>1.8900000000000003</v>
      </c>
      <c r="AA19" s="16">
        <f>IF((IF(OR(AA$1="", $B19=""), 0, IF($B19&gt;'DOEE Payment Calculator'!$I$12, 0,  ((2/100)*FLOOR(MIN(AA$1, 100000),5000)/5000)+MIN((('DOEE Payment Calculator'!$I$12+0.4-($B19+(2/100)*FLOOR(MIN(AA$1, 100000),5000)/5000))/2), 0.4))))+$B19&gt;$B$5+0.2, 0, IF(OR(AA$1="", $B19=""), 0, IF($B19&gt;'DOEE Payment Calculator'!$I$12, 0,  ((2/100)*FLOOR(MIN(AA$1, 100000),5000)/5000)+MIN((('DOEE Payment Calculator'!$I$12+0.4-($B19+(2/100)*FLOOR(MIN(AA$1, 100000),5000)/5000))/2), 0.4))))</f>
        <v>0</v>
      </c>
      <c r="AB19" s="19">
        <f t="shared" ref="AB19" si="262">$B19+AA19</f>
        <v>1.8900000000000003</v>
      </c>
      <c r="AC19" s="16">
        <f>IF((IF(OR(AC$1="", $B19=""), 0, IF($B19&gt;'DOEE Payment Calculator'!$I$12, 0,  ((2/100)*FLOOR(MIN(AC$1, 100000),5000)/5000)+MIN((('DOEE Payment Calculator'!$I$12+0.4-($B19+(2/100)*FLOOR(MIN(AC$1, 100000),5000)/5000))/2), 0.4))))+$B19&gt;$B$5+0.2, 0, IF(OR(AC$1="", $B19=""), 0, IF($B19&gt;'DOEE Payment Calculator'!$I$12, 0,  ((2/100)*FLOOR(MIN(AC$1, 100000),5000)/5000)+MIN((('DOEE Payment Calculator'!$I$12+0.4-($B19+(2/100)*FLOOR(MIN(AC$1, 100000),5000)/5000))/2), 0.4))))</f>
        <v>0</v>
      </c>
      <c r="AD19" s="19">
        <f t="shared" ref="AD19" si="263">$B19+AC19</f>
        <v>1.8900000000000003</v>
      </c>
      <c r="AE19" s="16">
        <f>IF((IF(OR(AE$1="", $B19=""), 0, IF($B19&gt;'DOEE Payment Calculator'!$I$12, 0,  ((2/100)*FLOOR(MIN(AE$1, 100000),5000)/5000)+MIN((('DOEE Payment Calculator'!$I$12+0.4-($B19+(2/100)*FLOOR(MIN(AE$1, 100000),5000)/5000))/2), 0.4))))+$B19&gt;$B$5+0.2, 0, IF(OR(AE$1="", $B19=""), 0, IF($B19&gt;'DOEE Payment Calculator'!$I$12, 0,  ((2/100)*FLOOR(MIN(AE$1, 100000),5000)/5000)+MIN((('DOEE Payment Calculator'!$I$12+0.4-($B19+(2/100)*FLOOR(MIN(AE$1, 100000),5000)/5000))/2), 0.4))))</f>
        <v>0</v>
      </c>
      <c r="AF19" s="19">
        <f t="shared" ref="AF19" si="264">$B19+AE19</f>
        <v>1.8900000000000003</v>
      </c>
      <c r="AG19" s="16">
        <f>IF((IF(OR(AG$1="", $B19=""), 0, IF($B19&gt;'DOEE Payment Calculator'!$I$12, 0,  ((2/100)*FLOOR(MIN(AG$1, 100000),5000)/5000)+MIN((('DOEE Payment Calculator'!$I$12+0.4-($B19+(2/100)*FLOOR(MIN(AG$1, 100000),5000)/5000))/2), 0.4))))+$B19&gt;$B$5+0.2, 0, IF(OR(AG$1="", $B19=""), 0, IF($B19&gt;'DOEE Payment Calculator'!$I$12, 0,  ((2/100)*FLOOR(MIN(AG$1, 100000),5000)/5000)+MIN((('DOEE Payment Calculator'!$I$12+0.4-($B19+(2/100)*FLOOR(MIN(AG$1, 100000),5000)/5000))/2), 0.4))))</f>
        <v>0</v>
      </c>
      <c r="AH19" s="19">
        <f t="shared" ref="AH19" si="265">$B19+AG19</f>
        <v>1.8900000000000003</v>
      </c>
      <c r="AI19" s="16">
        <f>IF((IF(OR(AI$1="", $B19=""), 0, IF($B19&gt;'DOEE Payment Calculator'!$I$12, 0,  ((2/100)*FLOOR(MIN(AI$1, 100000),5000)/5000)+MIN((('DOEE Payment Calculator'!$I$12+0.4-($B19+(2/100)*FLOOR(MIN(AI$1, 100000),5000)/5000))/2), 0.4))))+$B19&gt;$B$5+0.2, 0, IF(OR(AI$1="", $B19=""), 0, IF($B19&gt;'DOEE Payment Calculator'!$I$12, 0,  ((2/100)*FLOOR(MIN(AI$1, 100000),5000)/5000)+MIN((('DOEE Payment Calculator'!$I$12+0.4-($B19+(2/100)*FLOOR(MIN(AI$1, 100000),5000)/5000))/2), 0.4))))</f>
        <v>0</v>
      </c>
      <c r="AJ19" s="19">
        <f t="shared" ref="AJ19" si="266">$B19+AI19</f>
        <v>1.8900000000000003</v>
      </c>
      <c r="AK19" s="16">
        <f>IF((IF(OR(AK$1="", $B19=""), 0, IF($B19&gt;'DOEE Payment Calculator'!$I$12, 0,  ((2/100)*FLOOR(MIN(AK$1, 100000),5000)/5000)+MIN((('DOEE Payment Calculator'!$I$12+0.4-($B19+(2/100)*FLOOR(MIN(AK$1, 100000),5000)/5000))/2), 0.4))))+$B19&gt;$B$5+0.2, 0, IF(OR(AK$1="", $B19=""), 0, IF($B19&gt;'DOEE Payment Calculator'!$I$12, 0,  ((2/100)*FLOOR(MIN(AK$1, 100000),5000)/5000)+MIN((('DOEE Payment Calculator'!$I$12+0.4-($B19+(2/100)*FLOOR(MIN(AK$1, 100000),5000)/5000))/2), 0.4))))</f>
        <v>0</v>
      </c>
      <c r="AL19" s="19">
        <f t="shared" ref="AL19" si="267">$B19+AK19</f>
        <v>1.8900000000000003</v>
      </c>
      <c r="AM19" s="16">
        <f>IF((IF(OR(AM$1="", $B19=""), 0, IF($B19&gt;'DOEE Payment Calculator'!$I$12, 0,  ((2/100)*FLOOR(MIN(AM$1, 100000),5000)/5000)+MIN((('DOEE Payment Calculator'!$I$12+0.4-($B19+(2/100)*FLOOR(MIN(AM$1, 100000),5000)/5000))/2), 0.4))))+$B19&gt;$B$5+0.2, 0, IF(OR(AM$1="", $B19=""), 0, IF($B19&gt;'DOEE Payment Calculator'!$I$12, 0,  ((2/100)*FLOOR(MIN(AM$1, 100000),5000)/5000)+MIN((('DOEE Payment Calculator'!$I$12+0.4-($B19+(2/100)*FLOOR(MIN(AM$1, 100000),5000)/5000))/2), 0.4))))</f>
        <v>0</v>
      </c>
      <c r="AN19" s="19">
        <f t="shared" ref="AN19" si="268">$B19+AM19</f>
        <v>1.8900000000000003</v>
      </c>
      <c r="AO19" s="16">
        <f>IF((IF(OR(AO$1="", $B19=""), 0, IF($B19&gt;'DOEE Payment Calculator'!$I$12, 0,  ((2/100)*FLOOR(MIN(AO$1, 100000),5000)/5000)+MIN((('DOEE Payment Calculator'!$I$12+0.4-($B19+(2/100)*FLOOR(MIN(AO$1, 100000),5000)/5000))/2), 0.4))))+$B19&gt;$B$5+0.2, 0, IF(OR(AO$1="", $B19=""), 0, IF($B19&gt;'DOEE Payment Calculator'!$I$12, 0,  ((2/100)*FLOOR(MIN(AO$1, 100000),5000)/5000)+MIN((('DOEE Payment Calculator'!$I$12+0.4-($B19+(2/100)*FLOOR(MIN(AO$1, 100000),5000)/5000))/2), 0.4))))</f>
        <v>0</v>
      </c>
      <c r="AP19" s="19">
        <f t="shared" ref="AP19" si="269">$B19+AO19</f>
        <v>1.8900000000000003</v>
      </c>
      <c r="AQ19" s="16">
        <f>IF((IF(OR(AQ$1="", $B19=""), 0, IF($B19&gt;'DOEE Payment Calculator'!$I$12, 0,  ((2/100)*FLOOR(MIN(AQ$1, 100000),5000)/5000)+MIN((('DOEE Payment Calculator'!$I$12+0.4-($B19+(2/100)*FLOOR(MIN(AQ$1, 100000),5000)/5000))/2), 0.4))))+$B19&gt;$B$5+0.2, 0, IF(OR(AQ$1="", $B19=""), 0, IF($B19&gt;'DOEE Payment Calculator'!$I$12, 0,  ((2/100)*FLOOR(MIN(AQ$1, 100000),5000)/5000)+MIN((('DOEE Payment Calculator'!$I$12+0.4-($B19+(2/100)*FLOOR(MIN(AQ$1, 100000),5000)/5000))/2), 0.4))))</f>
        <v>0</v>
      </c>
      <c r="AR19" s="19">
        <f t="shared" ref="AR19" si="270">$B19+AQ19</f>
        <v>1.8900000000000003</v>
      </c>
    </row>
    <row r="20" spans="2:44" ht="16.5" x14ac:dyDescent="0.3">
      <c r="B20" s="16">
        <f t="shared" si="23"/>
        <v>1.8800000000000003</v>
      </c>
      <c r="C20" s="16">
        <f>IF((IF(OR(C$1="", $B20=""), 0, IF($B20&gt;'DOEE Payment Calculator'!$I$12, 0,  ((2/100)*FLOOR(MIN(C$1, 100000),5000)/5000)+MIN((('DOEE Payment Calculator'!$I$12+0.4-($B20+(2/100)*FLOOR(MIN(C$1, 100000),5000)/5000))/2), 0.4))))+$B20&gt;$B$5+0.2, 0, IF(OR(C$1="", $B20=""), 0, IF($B20&gt;'DOEE Payment Calculator'!$I$12, 0,  ((2/100)*FLOOR(MIN(C$1, 100000),5000)/5000)+MIN((('DOEE Payment Calculator'!$I$12+0.4-($B20+(2/100)*FLOOR(MIN(C$1, 100000),5000)/5000))/2), 0.4))))</f>
        <v>0.27499999999999969</v>
      </c>
      <c r="D20" s="19">
        <f t="shared" si="2"/>
        <v>2.1550000000000002</v>
      </c>
      <c r="E20" s="16">
        <f>IF((IF(OR(E$1="", $B20=""), 0, IF($B20&gt;'DOEE Payment Calculator'!$I$12, 0,  ((2/100)*FLOOR(MIN(E$1, 100000),5000)/5000)+MIN((('DOEE Payment Calculator'!$I$12+0.4-($B20+(2/100)*FLOOR(MIN(E$1, 100000),5000)/5000))/2), 0.4))))+$B20&gt;$B$5+0.2, 0, IF(OR(E$1="", $B20=""), 0, IF($B20&gt;'DOEE Payment Calculator'!$I$12, 0,  ((2/100)*FLOOR(MIN(E$1, 100000),5000)/5000)+MIN((('DOEE Payment Calculator'!$I$12+0.4-($B20+(2/100)*FLOOR(MIN(E$1, 100000),5000)/5000))/2), 0.4))))</f>
        <v>0.2849999999999997</v>
      </c>
      <c r="F20" s="19">
        <f t="shared" si="3"/>
        <v>2.165</v>
      </c>
      <c r="G20" s="16">
        <f>IF((IF(OR(G$1="", $B20=""), 0, IF($B20&gt;'DOEE Payment Calculator'!$I$12, 0,  ((2/100)*FLOOR(MIN(G$1, 100000),5000)/5000)+MIN((('DOEE Payment Calculator'!$I$12+0.4-($B20+(2/100)*FLOOR(MIN(G$1, 100000),5000)/5000))/2), 0.4))))+$B20&gt;$B$5+0.2, 0, IF(OR(G$1="", $B20=""), 0, IF($B20&gt;'DOEE Payment Calculator'!$I$12, 0,  ((2/100)*FLOOR(MIN(G$1, 100000),5000)/5000)+MIN((('DOEE Payment Calculator'!$I$12+0.4-($B20+(2/100)*FLOOR(MIN(G$1, 100000),5000)/5000))/2), 0.4))))</f>
        <v>0.29499999999999965</v>
      </c>
      <c r="H20" s="19">
        <f t="shared" ref="H20" si="271">$B20+G20</f>
        <v>2.1749999999999998</v>
      </c>
      <c r="I20" s="16">
        <f>IF((IF(OR(I$1="", $B20=""), 0, IF($B20&gt;'DOEE Payment Calculator'!$I$12, 0,  ((2/100)*FLOOR(MIN(I$1, 100000),5000)/5000)+MIN((('DOEE Payment Calculator'!$I$12+0.4-($B20+(2/100)*FLOOR(MIN(I$1, 100000),5000)/5000))/2), 0.4))))+$B20&gt;$B$5+0.2, 0, IF(OR(I$1="", $B20=""), 0, IF($B20&gt;'DOEE Payment Calculator'!$I$12, 0,  ((2/100)*FLOOR(MIN(I$1, 100000),5000)/5000)+MIN((('DOEE Payment Calculator'!$I$12+0.4-($B20+(2/100)*FLOOR(MIN(I$1, 100000),5000)/5000))/2), 0.4))))</f>
        <v>0.30499999999999966</v>
      </c>
      <c r="J20" s="19">
        <f t="shared" ref="J20" si="272">$B20+I20</f>
        <v>2.1850000000000001</v>
      </c>
      <c r="K20" s="16">
        <f>IF((IF(OR(K$1="", $B20=""), 0, IF($B20&gt;'DOEE Payment Calculator'!$I$12, 0,  ((2/100)*FLOOR(MIN(K$1, 100000),5000)/5000)+MIN((('DOEE Payment Calculator'!$I$12+0.4-($B20+(2/100)*FLOOR(MIN(K$1, 100000),5000)/5000))/2), 0.4))))+$B20&gt;$B$5+0.2, 0, IF(OR(K$1="", $B20=""), 0, IF($B20&gt;'DOEE Payment Calculator'!$I$12, 0,  ((2/100)*FLOOR(MIN(K$1, 100000),5000)/5000)+MIN((('DOEE Payment Calculator'!$I$12+0.4-($B20+(2/100)*FLOOR(MIN(K$1, 100000),5000)/5000))/2), 0.4))))</f>
        <v>0.31499999999999967</v>
      </c>
      <c r="L20" s="19">
        <f t="shared" ref="L20" si="273">$B20+K20</f>
        <v>2.1949999999999998</v>
      </c>
      <c r="M20" s="16">
        <f>IF((IF(OR(M$1="", $B20=""), 0, IF($B20&gt;'DOEE Payment Calculator'!$I$12, 0,  ((2/100)*FLOOR(MIN(M$1, 100000),5000)/5000)+MIN((('DOEE Payment Calculator'!$I$12+0.4-($B20+(2/100)*FLOOR(MIN(M$1, 100000),5000)/5000))/2), 0.4))))+$B20&gt;$B$5+0.2, 0, IF(OR(M$1="", $B20=""), 0, IF($B20&gt;'DOEE Payment Calculator'!$I$12, 0,  ((2/100)*FLOOR(MIN(M$1, 100000),5000)/5000)+MIN((('DOEE Payment Calculator'!$I$12+0.4-($B20+(2/100)*FLOOR(MIN(M$1, 100000),5000)/5000))/2), 0.4))))</f>
        <v>0.32499999999999962</v>
      </c>
      <c r="N20" s="19">
        <f t="shared" ref="N20" si="274">$B20+M20</f>
        <v>2.2050000000000001</v>
      </c>
      <c r="O20" s="16">
        <f>IF((IF(OR(O$1="", $B20=""), 0, IF($B20&gt;'DOEE Payment Calculator'!$I$12, 0,  ((2/100)*FLOOR(MIN(O$1, 100000),5000)/5000)+MIN((('DOEE Payment Calculator'!$I$12+0.4-($B20+(2/100)*FLOOR(MIN(O$1, 100000),5000)/5000))/2), 0.4))))+$B20&gt;$B$5+0.2, 0, IF(OR(O$1="", $B20=""), 0, IF($B20&gt;'DOEE Payment Calculator'!$I$12, 0,  ((2/100)*FLOOR(MIN(O$1, 100000),5000)/5000)+MIN((('DOEE Payment Calculator'!$I$12+0.4-($B20+(2/100)*FLOOR(MIN(O$1, 100000),5000)/5000))/2), 0.4))))</f>
        <v>0.33499999999999963</v>
      </c>
      <c r="P20" s="19">
        <f t="shared" ref="P20" si="275">$B20+O20</f>
        <v>2.2149999999999999</v>
      </c>
      <c r="Q20" s="16">
        <f>IF((IF(OR(Q$1="", $B20=""), 0, IF($B20&gt;'DOEE Payment Calculator'!$I$12, 0,  ((2/100)*FLOOR(MIN(Q$1, 100000),5000)/5000)+MIN((('DOEE Payment Calculator'!$I$12+0.4-($B20+(2/100)*FLOOR(MIN(Q$1, 100000),5000)/5000))/2), 0.4))))+$B20&gt;$B$5+0.2, 0, IF(OR(Q$1="", $B20=""), 0, IF($B20&gt;'DOEE Payment Calculator'!$I$12, 0,  ((2/100)*FLOOR(MIN(Q$1, 100000),5000)/5000)+MIN((('DOEE Payment Calculator'!$I$12+0.4-($B20+(2/100)*FLOOR(MIN(Q$1, 100000),5000)/5000))/2), 0.4))))</f>
        <v>0.34499999999999964</v>
      </c>
      <c r="R20" s="19">
        <f t="shared" ref="R20" si="276">$B20+Q20</f>
        <v>2.2250000000000001</v>
      </c>
      <c r="S20" s="16">
        <f>IF((IF(OR(S$1="", $B20=""), 0, IF($B20&gt;'DOEE Payment Calculator'!$I$12, 0,  ((2/100)*FLOOR(MIN(S$1, 100000),5000)/5000)+MIN((('DOEE Payment Calculator'!$I$12+0.4-($B20+(2/100)*FLOOR(MIN(S$1, 100000),5000)/5000))/2), 0.4))))+$B20&gt;$B$5+0.2, 0, IF(OR(S$1="", $B20=""), 0, IF($B20&gt;'DOEE Payment Calculator'!$I$12, 0,  ((2/100)*FLOOR(MIN(S$1, 100000),5000)/5000)+MIN((('DOEE Payment Calculator'!$I$12+0.4-($B20+(2/100)*FLOOR(MIN(S$1, 100000),5000)/5000))/2), 0.4))))</f>
        <v>0</v>
      </c>
      <c r="T20" s="19">
        <f t="shared" ref="T20" si="277">$B20+S20</f>
        <v>1.8800000000000003</v>
      </c>
      <c r="U20" s="16">
        <f>IF((IF(OR(U$1="", $B20=""), 0, IF($B20&gt;'DOEE Payment Calculator'!$I$12, 0,  ((2/100)*FLOOR(MIN(U$1, 100000),5000)/5000)+MIN((('DOEE Payment Calculator'!$I$12+0.4-($B20+(2/100)*FLOOR(MIN(U$1, 100000),5000)/5000))/2), 0.4))))+$B20&gt;$B$5+0.2, 0, IF(OR(U$1="", $B20=""), 0, IF($B20&gt;'DOEE Payment Calculator'!$I$12, 0,  ((2/100)*FLOOR(MIN(U$1, 100000),5000)/5000)+MIN((('DOEE Payment Calculator'!$I$12+0.4-($B20+(2/100)*FLOOR(MIN(U$1, 100000),5000)/5000))/2), 0.4))))</f>
        <v>0</v>
      </c>
      <c r="V20" s="19">
        <f t="shared" ref="V20" si="278">$B20+U20</f>
        <v>1.8800000000000003</v>
      </c>
      <c r="W20" s="16">
        <f>IF((IF(OR(W$1="", $B20=""), 0, IF($B20&gt;'DOEE Payment Calculator'!$I$12, 0,  ((2/100)*FLOOR(MIN(W$1, 100000),5000)/5000)+MIN((('DOEE Payment Calculator'!$I$12+0.4-($B20+(2/100)*FLOOR(MIN(W$1, 100000),5000)/5000))/2), 0.4))))+$B20&gt;$B$5+0.2, 0, IF(OR(W$1="", $B20=""), 0, IF($B20&gt;'DOEE Payment Calculator'!$I$12, 0,  ((2/100)*FLOOR(MIN(W$1, 100000),5000)/5000)+MIN((('DOEE Payment Calculator'!$I$12+0.4-($B20+(2/100)*FLOOR(MIN(W$1, 100000),5000)/5000))/2), 0.4))))</f>
        <v>0</v>
      </c>
      <c r="X20" s="19">
        <f t="shared" ref="X20" si="279">$B20+W20</f>
        <v>1.8800000000000003</v>
      </c>
      <c r="Y20" s="16">
        <f>IF((IF(OR(Y$1="", $B20=""), 0, IF($B20&gt;'DOEE Payment Calculator'!$I$12, 0,  ((2/100)*FLOOR(MIN(Y$1, 100000),5000)/5000)+MIN((('DOEE Payment Calculator'!$I$12+0.4-($B20+(2/100)*FLOOR(MIN(Y$1, 100000),5000)/5000))/2), 0.4))))+$B20&gt;$B$5+0.2, 0, IF(OR(Y$1="", $B20=""), 0, IF($B20&gt;'DOEE Payment Calculator'!$I$12, 0,  ((2/100)*FLOOR(MIN(Y$1, 100000),5000)/5000)+MIN((('DOEE Payment Calculator'!$I$12+0.4-($B20+(2/100)*FLOOR(MIN(Y$1, 100000),5000)/5000))/2), 0.4))))</f>
        <v>0</v>
      </c>
      <c r="Z20" s="19">
        <f t="shared" ref="Z20" si="280">$B20+Y20</f>
        <v>1.8800000000000003</v>
      </c>
      <c r="AA20" s="16">
        <f>IF((IF(OR(AA$1="", $B20=""), 0, IF($B20&gt;'DOEE Payment Calculator'!$I$12, 0,  ((2/100)*FLOOR(MIN(AA$1, 100000),5000)/5000)+MIN((('DOEE Payment Calculator'!$I$12+0.4-($B20+(2/100)*FLOOR(MIN(AA$1, 100000),5000)/5000))/2), 0.4))))+$B20&gt;$B$5+0.2, 0, IF(OR(AA$1="", $B20=""), 0, IF($B20&gt;'DOEE Payment Calculator'!$I$12, 0,  ((2/100)*FLOOR(MIN(AA$1, 100000),5000)/5000)+MIN((('DOEE Payment Calculator'!$I$12+0.4-($B20+(2/100)*FLOOR(MIN(AA$1, 100000),5000)/5000))/2), 0.4))))</f>
        <v>0</v>
      </c>
      <c r="AB20" s="19">
        <f t="shared" ref="AB20" si="281">$B20+AA20</f>
        <v>1.8800000000000003</v>
      </c>
      <c r="AC20" s="16">
        <f>IF((IF(OR(AC$1="", $B20=""), 0, IF($B20&gt;'DOEE Payment Calculator'!$I$12, 0,  ((2/100)*FLOOR(MIN(AC$1, 100000),5000)/5000)+MIN((('DOEE Payment Calculator'!$I$12+0.4-($B20+(2/100)*FLOOR(MIN(AC$1, 100000),5000)/5000))/2), 0.4))))+$B20&gt;$B$5+0.2, 0, IF(OR(AC$1="", $B20=""), 0, IF($B20&gt;'DOEE Payment Calculator'!$I$12, 0,  ((2/100)*FLOOR(MIN(AC$1, 100000),5000)/5000)+MIN((('DOEE Payment Calculator'!$I$12+0.4-($B20+(2/100)*FLOOR(MIN(AC$1, 100000),5000)/5000))/2), 0.4))))</f>
        <v>0</v>
      </c>
      <c r="AD20" s="19">
        <f t="shared" ref="AD20" si="282">$B20+AC20</f>
        <v>1.8800000000000003</v>
      </c>
      <c r="AE20" s="16">
        <f>IF((IF(OR(AE$1="", $B20=""), 0, IF($B20&gt;'DOEE Payment Calculator'!$I$12, 0,  ((2/100)*FLOOR(MIN(AE$1, 100000),5000)/5000)+MIN((('DOEE Payment Calculator'!$I$12+0.4-($B20+(2/100)*FLOOR(MIN(AE$1, 100000),5000)/5000))/2), 0.4))))+$B20&gt;$B$5+0.2, 0, IF(OR(AE$1="", $B20=""), 0, IF($B20&gt;'DOEE Payment Calculator'!$I$12, 0,  ((2/100)*FLOOR(MIN(AE$1, 100000),5000)/5000)+MIN((('DOEE Payment Calculator'!$I$12+0.4-($B20+(2/100)*FLOOR(MIN(AE$1, 100000),5000)/5000))/2), 0.4))))</f>
        <v>0</v>
      </c>
      <c r="AF20" s="19">
        <f t="shared" ref="AF20" si="283">$B20+AE20</f>
        <v>1.8800000000000003</v>
      </c>
      <c r="AG20" s="16">
        <f>IF((IF(OR(AG$1="", $B20=""), 0, IF($B20&gt;'DOEE Payment Calculator'!$I$12, 0,  ((2/100)*FLOOR(MIN(AG$1, 100000),5000)/5000)+MIN((('DOEE Payment Calculator'!$I$12+0.4-($B20+(2/100)*FLOOR(MIN(AG$1, 100000),5000)/5000))/2), 0.4))))+$B20&gt;$B$5+0.2, 0, IF(OR(AG$1="", $B20=""), 0, IF($B20&gt;'DOEE Payment Calculator'!$I$12, 0,  ((2/100)*FLOOR(MIN(AG$1, 100000),5000)/5000)+MIN((('DOEE Payment Calculator'!$I$12+0.4-($B20+(2/100)*FLOOR(MIN(AG$1, 100000),5000)/5000))/2), 0.4))))</f>
        <v>0</v>
      </c>
      <c r="AH20" s="19">
        <f t="shared" ref="AH20" si="284">$B20+AG20</f>
        <v>1.8800000000000003</v>
      </c>
      <c r="AI20" s="16">
        <f>IF((IF(OR(AI$1="", $B20=""), 0, IF($B20&gt;'DOEE Payment Calculator'!$I$12, 0,  ((2/100)*FLOOR(MIN(AI$1, 100000),5000)/5000)+MIN((('DOEE Payment Calculator'!$I$12+0.4-($B20+(2/100)*FLOOR(MIN(AI$1, 100000),5000)/5000))/2), 0.4))))+$B20&gt;$B$5+0.2, 0, IF(OR(AI$1="", $B20=""), 0, IF($B20&gt;'DOEE Payment Calculator'!$I$12, 0,  ((2/100)*FLOOR(MIN(AI$1, 100000),5000)/5000)+MIN((('DOEE Payment Calculator'!$I$12+0.4-($B20+(2/100)*FLOOR(MIN(AI$1, 100000),5000)/5000))/2), 0.4))))</f>
        <v>0</v>
      </c>
      <c r="AJ20" s="19">
        <f t="shared" ref="AJ20" si="285">$B20+AI20</f>
        <v>1.8800000000000003</v>
      </c>
      <c r="AK20" s="16">
        <f>IF((IF(OR(AK$1="", $B20=""), 0, IF($B20&gt;'DOEE Payment Calculator'!$I$12, 0,  ((2/100)*FLOOR(MIN(AK$1, 100000),5000)/5000)+MIN((('DOEE Payment Calculator'!$I$12+0.4-($B20+(2/100)*FLOOR(MIN(AK$1, 100000),5000)/5000))/2), 0.4))))+$B20&gt;$B$5+0.2, 0, IF(OR(AK$1="", $B20=""), 0, IF($B20&gt;'DOEE Payment Calculator'!$I$12, 0,  ((2/100)*FLOOR(MIN(AK$1, 100000),5000)/5000)+MIN((('DOEE Payment Calculator'!$I$12+0.4-($B20+(2/100)*FLOOR(MIN(AK$1, 100000),5000)/5000))/2), 0.4))))</f>
        <v>0</v>
      </c>
      <c r="AL20" s="19">
        <f t="shared" ref="AL20" si="286">$B20+AK20</f>
        <v>1.8800000000000003</v>
      </c>
      <c r="AM20" s="16">
        <f>IF((IF(OR(AM$1="", $B20=""), 0, IF($B20&gt;'DOEE Payment Calculator'!$I$12, 0,  ((2/100)*FLOOR(MIN(AM$1, 100000),5000)/5000)+MIN((('DOEE Payment Calculator'!$I$12+0.4-($B20+(2/100)*FLOOR(MIN(AM$1, 100000),5000)/5000))/2), 0.4))))+$B20&gt;$B$5+0.2, 0, IF(OR(AM$1="", $B20=""), 0, IF($B20&gt;'DOEE Payment Calculator'!$I$12, 0,  ((2/100)*FLOOR(MIN(AM$1, 100000),5000)/5000)+MIN((('DOEE Payment Calculator'!$I$12+0.4-($B20+(2/100)*FLOOR(MIN(AM$1, 100000),5000)/5000))/2), 0.4))))</f>
        <v>0</v>
      </c>
      <c r="AN20" s="19">
        <f t="shared" ref="AN20" si="287">$B20+AM20</f>
        <v>1.8800000000000003</v>
      </c>
      <c r="AO20" s="16">
        <f>IF((IF(OR(AO$1="", $B20=""), 0, IF($B20&gt;'DOEE Payment Calculator'!$I$12, 0,  ((2/100)*FLOOR(MIN(AO$1, 100000),5000)/5000)+MIN((('DOEE Payment Calculator'!$I$12+0.4-($B20+(2/100)*FLOOR(MIN(AO$1, 100000),5000)/5000))/2), 0.4))))+$B20&gt;$B$5+0.2, 0, IF(OR(AO$1="", $B20=""), 0, IF($B20&gt;'DOEE Payment Calculator'!$I$12, 0,  ((2/100)*FLOOR(MIN(AO$1, 100000),5000)/5000)+MIN((('DOEE Payment Calculator'!$I$12+0.4-($B20+(2/100)*FLOOR(MIN(AO$1, 100000),5000)/5000))/2), 0.4))))</f>
        <v>0</v>
      </c>
      <c r="AP20" s="19">
        <f t="shared" ref="AP20" si="288">$B20+AO20</f>
        <v>1.8800000000000003</v>
      </c>
      <c r="AQ20" s="16">
        <f>IF((IF(OR(AQ$1="", $B20=""), 0, IF($B20&gt;'DOEE Payment Calculator'!$I$12, 0,  ((2/100)*FLOOR(MIN(AQ$1, 100000),5000)/5000)+MIN((('DOEE Payment Calculator'!$I$12+0.4-($B20+(2/100)*FLOOR(MIN(AQ$1, 100000),5000)/5000))/2), 0.4))))+$B20&gt;$B$5+0.2, 0, IF(OR(AQ$1="", $B20=""), 0, IF($B20&gt;'DOEE Payment Calculator'!$I$12, 0,  ((2/100)*FLOOR(MIN(AQ$1, 100000),5000)/5000)+MIN((('DOEE Payment Calculator'!$I$12+0.4-($B20+(2/100)*FLOOR(MIN(AQ$1, 100000),5000)/5000))/2), 0.4))))</f>
        <v>0</v>
      </c>
      <c r="AR20" s="19">
        <f t="shared" ref="AR20" si="289">$B20+AQ20</f>
        <v>1.8800000000000003</v>
      </c>
    </row>
    <row r="21" spans="2:44" ht="16.5" x14ac:dyDescent="0.3">
      <c r="B21" s="16">
        <f t="shared" si="23"/>
        <v>1.8700000000000003</v>
      </c>
      <c r="C21" s="16">
        <f>IF((IF(OR(C$1="", $B21=""), 0, IF($B21&gt;'DOEE Payment Calculator'!$I$12, 0,  ((2/100)*FLOOR(MIN(C$1, 100000),5000)/5000)+MIN((('DOEE Payment Calculator'!$I$12+0.4-($B21+(2/100)*FLOOR(MIN(C$1, 100000),5000)/5000))/2), 0.4))))+$B21&gt;$B$5+0.2, 0, IF(OR(C$1="", $B21=""), 0, IF($B21&gt;'DOEE Payment Calculator'!$I$12, 0,  ((2/100)*FLOOR(MIN(C$1, 100000),5000)/5000)+MIN((('DOEE Payment Calculator'!$I$12+0.4-($B21+(2/100)*FLOOR(MIN(C$1, 100000),5000)/5000))/2), 0.4))))</f>
        <v>0.27999999999999969</v>
      </c>
      <c r="D21" s="19">
        <f t="shared" si="2"/>
        <v>2.15</v>
      </c>
      <c r="E21" s="16">
        <f>IF((IF(OR(E$1="", $B21=""), 0, IF($B21&gt;'DOEE Payment Calculator'!$I$12, 0,  ((2/100)*FLOOR(MIN(E$1, 100000),5000)/5000)+MIN((('DOEE Payment Calculator'!$I$12+0.4-($B21+(2/100)*FLOOR(MIN(E$1, 100000),5000)/5000))/2), 0.4))))+$B21&gt;$B$5+0.2, 0, IF(OR(E$1="", $B21=""), 0, IF($B21&gt;'DOEE Payment Calculator'!$I$12, 0,  ((2/100)*FLOOR(MIN(E$1, 100000),5000)/5000)+MIN((('DOEE Payment Calculator'!$I$12+0.4-($B21+(2/100)*FLOOR(MIN(E$1, 100000),5000)/5000))/2), 0.4))))</f>
        <v>0.2899999999999997</v>
      </c>
      <c r="F21" s="19">
        <f t="shared" si="3"/>
        <v>2.16</v>
      </c>
      <c r="G21" s="16">
        <f>IF((IF(OR(G$1="", $B21=""), 0, IF($B21&gt;'DOEE Payment Calculator'!$I$12, 0,  ((2/100)*FLOOR(MIN(G$1, 100000),5000)/5000)+MIN((('DOEE Payment Calculator'!$I$12+0.4-($B21+(2/100)*FLOOR(MIN(G$1, 100000),5000)/5000))/2), 0.4))))+$B21&gt;$B$5+0.2, 0, IF(OR(G$1="", $B21=""), 0, IF($B21&gt;'DOEE Payment Calculator'!$I$12, 0,  ((2/100)*FLOOR(MIN(G$1, 100000),5000)/5000)+MIN((('DOEE Payment Calculator'!$I$12+0.4-($B21+(2/100)*FLOOR(MIN(G$1, 100000),5000)/5000))/2), 0.4))))</f>
        <v>0.29999999999999966</v>
      </c>
      <c r="H21" s="19">
        <f t="shared" ref="H21" si="290">$B21+G21</f>
        <v>2.17</v>
      </c>
      <c r="I21" s="16">
        <f>IF((IF(OR(I$1="", $B21=""), 0, IF($B21&gt;'DOEE Payment Calculator'!$I$12, 0,  ((2/100)*FLOOR(MIN(I$1, 100000),5000)/5000)+MIN((('DOEE Payment Calculator'!$I$12+0.4-($B21+(2/100)*FLOOR(MIN(I$1, 100000),5000)/5000))/2), 0.4))))+$B21&gt;$B$5+0.2, 0, IF(OR(I$1="", $B21=""), 0, IF($B21&gt;'DOEE Payment Calculator'!$I$12, 0,  ((2/100)*FLOOR(MIN(I$1, 100000),5000)/5000)+MIN((('DOEE Payment Calculator'!$I$12+0.4-($B21+(2/100)*FLOOR(MIN(I$1, 100000),5000)/5000))/2), 0.4))))</f>
        <v>0.30999999999999966</v>
      </c>
      <c r="J21" s="19">
        <f t="shared" ref="J21" si="291">$B21+I21</f>
        <v>2.1800000000000002</v>
      </c>
      <c r="K21" s="16">
        <f>IF((IF(OR(K$1="", $B21=""), 0, IF($B21&gt;'DOEE Payment Calculator'!$I$12, 0,  ((2/100)*FLOOR(MIN(K$1, 100000),5000)/5000)+MIN((('DOEE Payment Calculator'!$I$12+0.4-($B21+(2/100)*FLOOR(MIN(K$1, 100000),5000)/5000))/2), 0.4))))+$B21&gt;$B$5+0.2, 0, IF(OR(K$1="", $B21=""), 0, IF($B21&gt;'DOEE Payment Calculator'!$I$12, 0,  ((2/100)*FLOOR(MIN(K$1, 100000),5000)/5000)+MIN((('DOEE Payment Calculator'!$I$12+0.4-($B21+(2/100)*FLOOR(MIN(K$1, 100000),5000)/5000))/2), 0.4))))</f>
        <v>0.31999999999999967</v>
      </c>
      <c r="L21" s="19">
        <f t="shared" ref="L21" si="292">$B21+K21</f>
        <v>2.19</v>
      </c>
      <c r="M21" s="16">
        <f>IF((IF(OR(M$1="", $B21=""), 0, IF($B21&gt;'DOEE Payment Calculator'!$I$12, 0,  ((2/100)*FLOOR(MIN(M$1, 100000),5000)/5000)+MIN((('DOEE Payment Calculator'!$I$12+0.4-($B21+(2/100)*FLOOR(MIN(M$1, 100000),5000)/5000))/2), 0.4))))+$B21&gt;$B$5+0.2, 0, IF(OR(M$1="", $B21=""), 0, IF($B21&gt;'DOEE Payment Calculator'!$I$12, 0,  ((2/100)*FLOOR(MIN(M$1, 100000),5000)/5000)+MIN((('DOEE Payment Calculator'!$I$12+0.4-($B21+(2/100)*FLOOR(MIN(M$1, 100000),5000)/5000))/2), 0.4))))</f>
        <v>0.32999999999999963</v>
      </c>
      <c r="N21" s="19">
        <f t="shared" ref="N21" si="293">$B21+M21</f>
        <v>2.2000000000000002</v>
      </c>
      <c r="O21" s="16">
        <f>IF((IF(OR(O$1="", $B21=""), 0, IF($B21&gt;'DOEE Payment Calculator'!$I$12, 0,  ((2/100)*FLOOR(MIN(O$1, 100000),5000)/5000)+MIN((('DOEE Payment Calculator'!$I$12+0.4-($B21+(2/100)*FLOOR(MIN(O$1, 100000),5000)/5000))/2), 0.4))))+$B21&gt;$B$5+0.2, 0, IF(OR(O$1="", $B21=""), 0, IF($B21&gt;'DOEE Payment Calculator'!$I$12, 0,  ((2/100)*FLOOR(MIN(O$1, 100000),5000)/5000)+MIN((('DOEE Payment Calculator'!$I$12+0.4-($B21+(2/100)*FLOOR(MIN(O$1, 100000),5000)/5000))/2), 0.4))))</f>
        <v>0.33999999999999975</v>
      </c>
      <c r="P21" s="19">
        <f t="shared" ref="P21" si="294">$B21+O21</f>
        <v>2.21</v>
      </c>
      <c r="Q21" s="16">
        <f>IF((IF(OR(Q$1="", $B21=""), 0, IF($B21&gt;'DOEE Payment Calculator'!$I$12, 0,  ((2/100)*FLOOR(MIN(Q$1, 100000),5000)/5000)+MIN((('DOEE Payment Calculator'!$I$12+0.4-($B21+(2/100)*FLOOR(MIN(Q$1, 100000),5000)/5000))/2), 0.4))))+$B21&gt;$B$5+0.2, 0, IF(OR(Q$1="", $B21=""), 0, IF($B21&gt;'DOEE Payment Calculator'!$I$12, 0,  ((2/100)*FLOOR(MIN(Q$1, 100000),5000)/5000)+MIN((('DOEE Payment Calculator'!$I$12+0.4-($B21+(2/100)*FLOOR(MIN(Q$1, 100000),5000)/5000))/2), 0.4))))</f>
        <v>0.34999999999999976</v>
      </c>
      <c r="R21" s="19">
        <f t="shared" ref="R21" si="295">$B21+Q21</f>
        <v>2.2200000000000002</v>
      </c>
      <c r="S21" s="16">
        <f>IF((IF(OR(S$1="", $B21=""), 0, IF($B21&gt;'DOEE Payment Calculator'!$I$12, 0,  ((2/100)*FLOOR(MIN(S$1, 100000),5000)/5000)+MIN((('DOEE Payment Calculator'!$I$12+0.4-($B21+(2/100)*FLOOR(MIN(S$1, 100000),5000)/5000))/2), 0.4))))+$B21&gt;$B$5+0.2, 0, IF(OR(S$1="", $B21=""), 0, IF($B21&gt;'DOEE Payment Calculator'!$I$12, 0,  ((2/100)*FLOOR(MIN(S$1, 100000),5000)/5000)+MIN((('DOEE Payment Calculator'!$I$12+0.4-($B21+(2/100)*FLOOR(MIN(S$1, 100000),5000)/5000))/2), 0.4))))</f>
        <v>0.35999999999999976</v>
      </c>
      <c r="T21" s="19">
        <f t="shared" ref="T21" si="296">$B21+S21</f>
        <v>2.23</v>
      </c>
      <c r="U21" s="16">
        <f>IF((IF(OR(U$1="", $B21=""), 0, IF($B21&gt;'DOEE Payment Calculator'!$I$12, 0,  ((2/100)*FLOOR(MIN(U$1, 100000),5000)/5000)+MIN((('DOEE Payment Calculator'!$I$12+0.4-($B21+(2/100)*FLOOR(MIN(U$1, 100000),5000)/5000))/2), 0.4))))+$B21&gt;$B$5+0.2, 0, IF(OR(U$1="", $B21=""), 0, IF($B21&gt;'DOEE Payment Calculator'!$I$12, 0,  ((2/100)*FLOOR(MIN(U$1, 100000),5000)/5000)+MIN((('DOEE Payment Calculator'!$I$12+0.4-($B21+(2/100)*FLOOR(MIN(U$1, 100000),5000)/5000))/2), 0.4))))</f>
        <v>0</v>
      </c>
      <c r="V21" s="19">
        <f t="shared" ref="V21" si="297">$B21+U21</f>
        <v>1.8700000000000003</v>
      </c>
      <c r="W21" s="16">
        <f>IF((IF(OR(W$1="", $B21=""), 0, IF($B21&gt;'DOEE Payment Calculator'!$I$12, 0,  ((2/100)*FLOOR(MIN(W$1, 100000),5000)/5000)+MIN((('DOEE Payment Calculator'!$I$12+0.4-($B21+(2/100)*FLOOR(MIN(W$1, 100000),5000)/5000))/2), 0.4))))+$B21&gt;$B$5+0.2, 0, IF(OR(W$1="", $B21=""), 0, IF($B21&gt;'DOEE Payment Calculator'!$I$12, 0,  ((2/100)*FLOOR(MIN(W$1, 100000),5000)/5000)+MIN((('DOEE Payment Calculator'!$I$12+0.4-($B21+(2/100)*FLOOR(MIN(W$1, 100000),5000)/5000))/2), 0.4))))</f>
        <v>0</v>
      </c>
      <c r="X21" s="19">
        <f t="shared" ref="X21" si="298">$B21+W21</f>
        <v>1.8700000000000003</v>
      </c>
      <c r="Y21" s="16">
        <f>IF((IF(OR(Y$1="", $B21=""), 0, IF($B21&gt;'DOEE Payment Calculator'!$I$12, 0,  ((2/100)*FLOOR(MIN(Y$1, 100000),5000)/5000)+MIN((('DOEE Payment Calculator'!$I$12+0.4-($B21+(2/100)*FLOOR(MIN(Y$1, 100000),5000)/5000))/2), 0.4))))+$B21&gt;$B$5+0.2, 0, IF(OR(Y$1="", $B21=""), 0, IF($B21&gt;'DOEE Payment Calculator'!$I$12, 0,  ((2/100)*FLOOR(MIN(Y$1, 100000),5000)/5000)+MIN((('DOEE Payment Calculator'!$I$12+0.4-($B21+(2/100)*FLOOR(MIN(Y$1, 100000),5000)/5000))/2), 0.4))))</f>
        <v>0</v>
      </c>
      <c r="Z21" s="19">
        <f t="shared" ref="Z21" si="299">$B21+Y21</f>
        <v>1.8700000000000003</v>
      </c>
      <c r="AA21" s="16">
        <f>IF((IF(OR(AA$1="", $B21=""), 0, IF($B21&gt;'DOEE Payment Calculator'!$I$12, 0,  ((2/100)*FLOOR(MIN(AA$1, 100000),5000)/5000)+MIN((('DOEE Payment Calculator'!$I$12+0.4-($B21+(2/100)*FLOOR(MIN(AA$1, 100000),5000)/5000))/2), 0.4))))+$B21&gt;$B$5+0.2, 0, IF(OR(AA$1="", $B21=""), 0, IF($B21&gt;'DOEE Payment Calculator'!$I$12, 0,  ((2/100)*FLOOR(MIN(AA$1, 100000),5000)/5000)+MIN((('DOEE Payment Calculator'!$I$12+0.4-($B21+(2/100)*FLOOR(MIN(AA$1, 100000),5000)/5000))/2), 0.4))))</f>
        <v>0</v>
      </c>
      <c r="AB21" s="19">
        <f t="shared" ref="AB21" si="300">$B21+AA21</f>
        <v>1.8700000000000003</v>
      </c>
      <c r="AC21" s="16">
        <f>IF((IF(OR(AC$1="", $B21=""), 0, IF($B21&gt;'DOEE Payment Calculator'!$I$12, 0,  ((2/100)*FLOOR(MIN(AC$1, 100000),5000)/5000)+MIN((('DOEE Payment Calculator'!$I$12+0.4-($B21+(2/100)*FLOOR(MIN(AC$1, 100000),5000)/5000))/2), 0.4))))+$B21&gt;$B$5+0.2, 0, IF(OR(AC$1="", $B21=""), 0, IF($B21&gt;'DOEE Payment Calculator'!$I$12, 0,  ((2/100)*FLOOR(MIN(AC$1, 100000),5000)/5000)+MIN((('DOEE Payment Calculator'!$I$12+0.4-($B21+(2/100)*FLOOR(MIN(AC$1, 100000),5000)/5000))/2), 0.4))))</f>
        <v>0</v>
      </c>
      <c r="AD21" s="19">
        <f t="shared" ref="AD21" si="301">$B21+AC21</f>
        <v>1.8700000000000003</v>
      </c>
      <c r="AE21" s="16">
        <f>IF((IF(OR(AE$1="", $B21=""), 0, IF($B21&gt;'DOEE Payment Calculator'!$I$12, 0,  ((2/100)*FLOOR(MIN(AE$1, 100000),5000)/5000)+MIN((('DOEE Payment Calculator'!$I$12+0.4-($B21+(2/100)*FLOOR(MIN(AE$1, 100000),5000)/5000))/2), 0.4))))+$B21&gt;$B$5+0.2, 0, IF(OR(AE$1="", $B21=""), 0, IF($B21&gt;'DOEE Payment Calculator'!$I$12, 0,  ((2/100)*FLOOR(MIN(AE$1, 100000),5000)/5000)+MIN((('DOEE Payment Calculator'!$I$12+0.4-($B21+(2/100)*FLOOR(MIN(AE$1, 100000),5000)/5000))/2), 0.4))))</f>
        <v>0</v>
      </c>
      <c r="AF21" s="19">
        <f t="shared" ref="AF21" si="302">$B21+AE21</f>
        <v>1.8700000000000003</v>
      </c>
      <c r="AG21" s="16">
        <f>IF((IF(OR(AG$1="", $B21=""), 0, IF($B21&gt;'DOEE Payment Calculator'!$I$12, 0,  ((2/100)*FLOOR(MIN(AG$1, 100000),5000)/5000)+MIN((('DOEE Payment Calculator'!$I$12+0.4-($B21+(2/100)*FLOOR(MIN(AG$1, 100000),5000)/5000))/2), 0.4))))+$B21&gt;$B$5+0.2, 0, IF(OR(AG$1="", $B21=""), 0, IF($B21&gt;'DOEE Payment Calculator'!$I$12, 0,  ((2/100)*FLOOR(MIN(AG$1, 100000),5000)/5000)+MIN((('DOEE Payment Calculator'!$I$12+0.4-($B21+(2/100)*FLOOR(MIN(AG$1, 100000),5000)/5000))/2), 0.4))))</f>
        <v>0</v>
      </c>
      <c r="AH21" s="19">
        <f t="shared" ref="AH21" si="303">$B21+AG21</f>
        <v>1.8700000000000003</v>
      </c>
      <c r="AI21" s="16">
        <f>IF((IF(OR(AI$1="", $B21=""), 0, IF($B21&gt;'DOEE Payment Calculator'!$I$12, 0,  ((2/100)*FLOOR(MIN(AI$1, 100000),5000)/5000)+MIN((('DOEE Payment Calculator'!$I$12+0.4-($B21+(2/100)*FLOOR(MIN(AI$1, 100000),5000)/5000))/2), 0.4))))+$B21&gt;$B$5+0.2, 0, IF(OR(AI$1="", $B21=""), 0, IF($B21&gt;'DOEE Payment Calculator'!$I$12, 0,  ((2/100)*FLOOR(MIN(AI$1, 100000),5000)/5000)+MIN((('DOEE Payment Calculator'!$I$12+0.4-($B21+(2/100)*FLOOR(MIN(AI$1, 100000),5000)/5000))/2), 0.4))))</f>
        <v>0</v>
      </c>
      <c r="AJ21" s="19">
        <f t="shared" ref="AJ21" si="304">$B21+AI21</f>
        <v>1.8700000000000003</v>
      </c>
      <c r="AK21" s="16">
        <f>IF((IF(OR(AK$1="", $B21=""), 0, IF($B21&gt;'DOEE Payment Calculator'!$I$12, 0,  ((2/100)*FLOOR(MIN(AK$1, 100000),5000)/5000)+MIN((('DOEE Payment Calculator'!$I$12+0.4-($B21+(2/100)*FLOOR(MIN(AK$1, 100000),5000)/5000))/2), 0.4))))+$B21&gt;$B$5+0.2, 0, IF(OR(AK$1="", $B21=""), 0, IF($B21&gt;'DOEE Payment Calculator'!$I$12, 0,  ((2/100)*FLOOR(MIN(AK$1, 100000),5000)/5000)+MIN((('DOEE Payment Calculator'!$I$12+0.4-($B21+(2/100)*FLOOR(MIN(AK$1, 100000),5000)/5000))/2), 0.4))))</f>
        <v>0</v>
      </c>
      <c r="AL21" s="19">
        <f t="shared" ref="AL21" si="305">$B21+AK21</f>
        <v>1.8700000000000003</v>
      </c>
      <c r="AM21" s="16">
        <f>IF((IF(OR(AM$1="", $B21=""), 0, IF($B21&gt;'DOEE Payment Calculator'!$I$12, 0,  ((2/100)*FLOOR(MIN(AM$1, 100000),5000)/5000)+MIN((('DOEE Payment Calculator'!$I$12+0.4-($B21+(2/100)*FLOOR(MIN(AM$1, 100000),5000)/5000))/2), 0.4))))+$B21&gt;$B$5+0.2, 0, IF(OR(AM$1="", $B21=""), 0, IF($B21&gt;'DOEE Payment Calculator'!$I$12, 0,  ((2/100)*FLOOR(MIN(AM$1, 100000),5000)/5000)+MIN((('DOEE Payment Calculator'!$I$12+0.4-($B21+(2/100)*FLOOR(MIN(AM$1, 100000),5000)/5000))/2), 0.4))))</f>
        <v>0</v>
      </c>
      <c r="AN21" s="19">
        <f t="shared" ref="AN21" si="306">$B21+AM21</f>
        <v>1.8700000000000003</v>
      </c>
      <c r="AO21" s="16">
        <f>IF((IF(OR(AO$1="", $B21=""), 0, IF($B21&gt;'DOEE Payment Calculator'!$I$12, 0,  ((2/100)*FLOOR(MIN(AO$1, 100000),5000)/5000)+MIN((('DOEE Payment Calculator'!$I$12+0.4-($B21+(2/100)*FLOOR(MIN(AO$1, 100000),5000)/5000))/2), 0.4))))+$B21&gt;$B$5+0.2, 0, IF(OR(AO$1="", $B21=""), 0, IF($B21&gt;'DOEE Payment Calculator'!$I$12, 0,  ((2/100)*FLOOR(MIN(AO$1, 100000),5000)/5000)+MIN((('DOEE Payment Calculator'!$I$12+0.4-($B21+(2/100)*FLOOR(MIN(AO$1, 100000),5000)/5000))/2), 0.4))))</f>
        <v>0</v>
      </c>
      <c r="AP21" s="19">
        <f t="shared" ref="AP21" si="307">$B21+AO21</f>
        <v>1.8700000000000003</v>
      </c>
      <c r="AQ21" s="16">
        <f>IF((IF(OR(AQ$1="", $B21=""), 0, IF($B21&gt;'DOEE Payment Calculator'!$I$12, 0,  ((2/100)*FLOOR(MIN(AQ$1, 100000),5000)/5000)+MIN((('DOEE Payment Calculator'!$I$12+0.4-($B21+(2/100)*FLOOR(MIN(AQ$1, 100000),5000)/5000))/2), 0.4))))+$B21&gt;$B$5+0.2, 0, IF(OR(AQ$1="", $B21=""), 0, IF($B21&gt;'DOEE Payment Calculator'!$I$12, 0,  ((2/100)*FLOOR(MIN(AQ$1, 100000),5000)/5000)+MIN((('DOEE Payment Calculator'!$I$12+0.4-($B21+(2/100)*FLOOR(MIN(AQ$1, 100000),5000)/5000))/2), 0.4))))</f>
        <v>0</v>
      </c>
      <c r="AR21" s="19">
        <f t="shared" ref="AR21" si="308">$B21+AQ21</f>
        <v>1.8700000000000003</v>
      </c>
    </row>
    <row r="22" spans="2:44" ht="16.5" x14ac:dyDescent="0.3">
      <c r="B22" s="16">
        <f t="shared" si="23"/>
        <v>1.8600000000000003</v>
      </c>
      <c r="C22" s="16">
        <f>IF((IF(OR(C$1="", $B22=""), 0, IF($B22&gt;'DOEE Payment Calculator'!$I$12, 0,  ((2/100)*FLOOR(MIN(C$1, 100000),5000)/5000)+MIN((('DOEE Payment Calculator'!$I$12+0.4-($B22+(2/100)*FLOOR(MIN(C$1, 100000),5000)/5000))/2), 0.4))))+$B22&gt;$B$5+0.2, 0, IF(OR(C$1="", $B22=""), 0, IF($B22&gt;'DOEE Payment Calculator'!$I$12, 0,  ((2/100)*FLOOR(MIN(C$1, 100000),5000)/5000)+MIN((('DOEE Payment Calculator'!$I$12+0.4-($B22+(2/100)*FLOOR(MIN(C$1, 100000),5000)/5000))/2), 0.4))))</f>
        <v>0.2849999999999997</v>
      </c>
      <c r="D22" s="19">
        <f t="shared" si="2"/>
        <v>2.145</v>
      </c>
      <c r="E22" s="16">
        <f>IF((IF(OR(E$1="", $B22=""), 0, IF($B22&gt;'DOEE Payment Calculator'!$I$12, 0,  ((2/100)*FLOOR(MIN(E$1, 100000),5000)/5000)+MIN((('DOEE Payment Calculator'!$I$12+0.4-($B22+(2/100)*FLOOR(MIN(E$1, 100000),5000)/5000))/2), 0.4))))+$B22&gt;$B$5+0.2, 0, IF(OR(E$1="", $B22=""), 0, IF($B22&gt;'DOEE Payment Calculator'!$I$12, 0,  ((2/100)*FLOOR(MIN(E$1, 100000),5000)/5000)+MIN((('DOEE Payment Calculator'!$I$12+0.4-($B22+(2/100)*FLOOR(MIN(E$1, 100000),5000)/5000))/2), 0.4))))</f>
        <v>0.29499999999999971</v>
      </c>
      <c r="F22" s="19">
        <f t="shared" si="3"/>
        <v>2.1550000000000002</v>
      </c>
      <c r="G22" s="16">
        <f>IF((IF(OR(G$1="", $B22=""), 0, IF($B22&gt;'DOEE Payment Calculator'!$I$12, 0,  ((2/100)*FLOOR(MIN(G$1, 100000),5000)/5000)+MIN((('DOEE Payment Calculator'!$I$12+0.4-($B22+(2/100)*FLOOR(MIN(G$1, 100000),5000)/5000))/2), 0.4))))+$B22&gt;$B$5+0.2, 0, IF(OR(G$1="", $B22=""), 0, IF($B22&gt;'DOEE Payment Calculator'!$I$12, 0,  ((2/100)*FLOOR(MIN(G$1, 100000),5000)/5000)+MIN((('DOEE Payment Calculator'!$I$12+0.4-($B22+(2/100)*FLOOR(MIN(G$1, 100000),5000)/5000))/2), 0.4))))</f>
        <v>0.30499999999999966</v>
      </c>
      <c r="H22" s="19">
        <f t="shared" ref="H22" si="309">$B22+G22</f>
        <v>2.165</v>
      </c>
      <c r="I22" s="16">
        <f>IF((IF(OR(I$1="", $B22=""), 0, IF($B22&gt;'DOEE Payment Calculator'!$I$12, 0,  ((2/100)*FLOOR(MIN(I$1, 100000),5000)/5000)+MIN((('DOEE Payment Calculator'!$I$12+0.4-($B22+(2/100)*FLOOR(MIN(I$1, 100000),5000)/5000))/2), 0.4))))+$B22&gt;$B$5+0.2, 0, IF(OR(I$1="", $B22=""), 0, IF($B22&gt;'DOEE Payment Calculator'!$I$12, 0,  ((2/100)*FLOOR(MIN(I$1, 100000),5000)/5000)+MIN((('DOEE Payment Calculator'!$I$12+0.4-($B22+(2/100)*FLOOR(MIN(I$1, 100000),5000)/5000))/2), 0.4))))</f>
        <v>0.31499999999999967</v>
      </c>
      <c r="J22" s="19">
        <f t="shared" ref="J22" si="310">$B22+I22</f>
        <v>2.1749999999999998</v>
      </c>
      <c r="K22" s="16">
        <f>IF((IF(OR(K$1="", $B22=""), 0, IF($B22&gt;'DOEE Payment Calculator'!$I$12, 0,  ((2/100)*FLOOR(MIN(K$1, 100000),5000)/5000)+MIN((('DOEE Payment Calculator'!$I$12+0.4-($B22+(2/100)*FLOOR(MIN(K$1, 100000),5000)/5000))/2), 0.4))))+$B22&gt;$B$5+0.2, 0, IF(OR(K$1="", $B22=""), 0, IF($B22&gt;'DOEE Payment Calculator'!$I$12, 0,  ((2/100)*FLOOR(MIN(K$1, 100000),5000)/5000)+MIN((('DOEE Payment Calculator'!$I$12+0.4-($B22+(2/100)*FLOOR(MIN(K$1, 100000),5000)/5000))/2), 0.4))))</f>
        <v>0.32499999999999968</v>
      </c>
      <c r="L22" s="19">
        <f t="shared" ref="L22" si="311">$B22+K22</f>
        <v>2.1850000000000001</v>
      </c>
      <c r="M22" s="16">
        <f>IF((IF(OR(M$1="", $B22=""), 0, IF($B22&gt;'DOEE Payment Calculator'!$I$12, 0,  ((2/100)*FLOOR(MIN(M$1, 100000),5000)/5000)+MIN((('DOEE Payment Calculator'!$I$12+0.4-($B22+(2/100)*FLOOR(MIN(M$1, 100000),5000)/5000))/2), 0.4))))+$B22&gt;$B$5+0.2, 0, IF(OR(M$1="", $B22=""), 0, IF($B22&gt;'DOEE Payment Calculator'!$I$12, 0,  ((2/100)*FLOOR(MIN(M$1, 100000),5000)/5000)+MIN((('DOEE Payment Calculator'!$I$12+0.4-($B22+(2/100)*FLOOR(MIN(M$1, 100000),5000)/5000))/2), 0.4))))</f>
        <v>0.33499999999999963</v>
      </c>
      <c r="N22" s="19">
        <f t="shared" ref="N22" si="312">$B22+M22</f>
        <v>2.1949999999999998</v>
      </c>
      <c r="O22" s="16">
        <f>IF((IF(OR(O$1="", $B22=""), 0, IF($B22&gt;'DOEE Payment Calculator'!$I$12, 0,  ((2/100)*FLOOR(MIN(O$1, 100000),5000)/5000)+MIN((('DOEE Payment Calculator'!$I$12+0.4-($B22+(2/100)*FLOOR(MIN(O$1, 100000),5000)/5000))/2), 0.4))))+$B22&gt;$B$5+0.2, 0, IF(OR(O$1="", $B22=""), 0, IF($B22&gt;'DOEE Payment Calculator'!$I$12, 0,  ((2/100)*FLOOR(MIN(O$1, 100000),5000)/5000)+MIN((('DOEE Payment Calculator'!$I$12+0.4-($B22+(2/100)*FLOOR(MIN(O$1, 100000),5000)/5000))/2), 0.4))))</f>
        <v>0.34499999999999964</v>
      </c>
      <c r="P22" s="19">
        <f t="shared" ref="P22" si="313">$B22+O22</f>
        <v>2.2050000000000001</v>
      </c>
      <c r="Q22" s="16">
        <f>IF((IF(OR(Q$1="", $B22=""), 0, IF($B22&gt;'DOEE Payment Calculator'!$I$12, 0,  ((2/100)*FLOOR(MIN(Q$1, 100000),5000)/5000)+MIN((('DOEE Payment Calculator'!$I$12+0.4-($B22+(2/100)*FLOOR(MIN(Q$1, 100000),5000)/5000))/2), 0.4))))+$B22&gt;$B$5+0.2, 0, IF(OR(Q$1="", $B22=""), 0, IF($B22&gt;'DOEE Payment Calculator'!$I$12, 0,  ((2/100)*FLOOR(MIN(Q$1, 100000),5000)/5000)+MIN((('DOEE Payment Calculator'!$I$12+0.4-($B22+(2/100)*FLOOR(MIN(Q$1, 100000),5000)/5000))/2), 0.4))))</f>
        <v>0.35499999999999965</v>
      </c>
      <c r="R22" s="19">
        <f t="shared" ref="R22" si="314">$B22+Q22</f>
        <v>2.2149999999999999</v>
      </c>
      <c r="S22" s="16">
        <f>IF((IF(OR(S$1="", $B22=""), 0, IF($B22&gt;'DOEE Payment Calculator'!$I$12, 0,  ((2/100)*FLOOR(MIN(S$1, 100000),5000)/5000)+MIN((('DOEE Payment Calculator'!$I$12+0.4-($B22+(2/100)*FLOOR(MIN(S$1, 100000),5000)/5000))/2), 0.4))))+$B22&gt;$B$5+0.2, 0, IF(OR(S$1="", $B22=""), 0, IF($B22&gt;'DOEE Payment Calculator'!$I$12, 0,  ((2/100)*FLOOR(MIN(S$1, 100000),5000)/5000)+MIN((('DOEE Payment Calculator'!$I$12+0.4-($B22+(2/100)*FLOOR(MIN(S$1, 100000),5000)/5000))/2), 0.4))))</f>
        <v>0.36499999999999966</v>
      </c>
      <c r="T22" s="19">
        <f t="shared" ref="T22" si="315">$B22+S22</f>
        <v>2.2250000000000001</v>
      </c>
      <c r="U22" s="16">
        <f>IF((IF(OR(U$1="", $B22=""), 0, IF($B22&gt;'DOEE Payment Calculator'!$I$12, 0,  ((2/100)*FLOOR(MIN(U$1, 100000),5000)/5000)+MIN((('DOEE Payment Calculator'!$I$12+0.4-($B22+(2/100)*FLOOR(MIN(U$1, 100000),5000)/5000))/2), 0.4))))+$B22&gt;$B$5+0.2, 0, IF(OR(U$1="", $B22=""), 0, IF($B22&gt;'DOEE Payment Calculator'!$I$12, 0,  ((2/100)*FLOOR(MIN(U$1, 100000),5000)/5000)+MIN((('DOEE Payment Calculator'!$I$12+0.4-($B22+(2/100)*FLOOR(MIN(U$1, 100000),5000)/5000))/2), 0.4))))</f>
        <v>0</v>
      </c>
      <c r="V22" s="19">
        <f t="shared" ref="V22" si="316">$B22+U22</f>
        <v>1.8600000000000003</v>
      </c>
      <c r="W22" s="16">
        <f>IF((IF(OR(W$1="", $B22=""), 0, IF($B22&gt;'DOEE Payment Calculator'!$I$12, 0,  ((2/100)*FLOOR(MIN(W$1, 100000),5000)/5000)+MIN((('DOEE Payment Calculator'!$I$12+0.4-($B22+(2/100)*FLOOR(MIN(W$1, 100000),5000)/5000))/2), 0.4))))+$B22&gt;$B$5+0.2, 0, IF(OR(W$1="", $B22=""), 0, IF($B22&gt;'DOEE Payment Calculator'!$I$12, 0,  ((2/100)*FLOOR(MIN(W$1, 100000),5000)/5000)+MIN((('DOEE Payment Calculator'!$I$12+0.4-($B22+(2/100)*FLOOR(MIN(W$1, 100000),5000)/5000))/2), 0.4))))</f>
        <v>0</v>
      </c>
      <c r="X22" s="19">
        <f t="shared" ref="X22" si="317">$B22+W22</f>
        <v>1.8600000000000003</v>
      </c>
      <c r="Y22" s="16">
        <f>IF((IF(OR(Y$1="", $B22=""), 0, IF($B22&gt;'DOEE Payment Calculator'!$I$12, 0,  ((2/100)*FLOOR(MIN(Y$1, 100000),5000)/5000)+MIN((('DOEE Payment Calculator'!$I$12+0.4-($B22+(2/100)*FLOOR(MIN(Y$1, 100000),5000)/5000))/2), 0.4))))+$B22&gt;$B$5+0.2, 0, IF(OR(Y$1="", $B22=""), 0, IF($B22&gt;'DOEE Payment Calculator'!$I$12, 0,  ((2/100)*FLOOR(MIN(Y$1, 100000),5000)/5000)+MIN((('DOEE Payment Calculator'!$I$12+0.4-($B22+(2/100)*FLOOR(MIN(Y$1, 100000),5000)/5000))/2), 0.4))))</f>
        <v>0</v>
      </c>
      <c r="Z22" s="19">
        <f t="shared" ref="Z22" si="318">$B22+Y22</f>
        <v>1.8600000000000003</v>
      </c>
      <c r="AA22" s="16">
        <f>IF((IF(OR(AA$1="", $B22=""), 0, IF($B22&gt;'DOEE Payment Calculator'!$I$12, 0,  ((2/100)*FLOOR(MIN(AA$1, 100000),5000)/5000)+MIN((('DOEE Payment Calculator'!$I$12+0.4-($B22+(2/100)*FLOOR(MIN(AA$1, 100000),5000)/5000))/2), 0.4))))+$B22&gt;$B$5+0.2, 0, IF(OR(AA$1="", $B22=""), 0, IF($B22&gt;'DOEE Payment Calculator'!$I$12, 0,  ((2/100)*FLOOR(MIN(AA$1, 100000),5000)/5000)+MIN((('DOEE Payment Calculator'!$I$12+0.4-($B22+(2/100)*FLOOR(MIN(AA$1, 100000),5000)/5000))/2), 0.4))))</f>
        <v>0</v>
      </c>
      <c r="AB22" s="19">
        <f t="shared" ref="AB22" si="319">$B22+AA22</f>
        <v>1.8600000000000003</v>
      </c>
      <c r="AC22" s="16">
        <f>IF((IF(OR(AC$1="", $B22=""), 0, IF($B22&gt;'DOEE Payment Calculator'!$I$12, 0,  ((2/100)*FLOOR(MIN(AC$1, 100000),5000)/5000)+MIN((('DOEE Payment Calculator'!$I$12+0.4-($B22+(2/100)*FLOOR(MIN(AC$1, 100000),5000)/5000))/2), 0.4))))+$B22&gt;$B$5+0.2, 0, IF(OR(AC$1="", $B22=""), 0, IF($B22&gt;'DOEE Payment Calculator'!$I$12, 0,  ((2/100)*FLOOR(MIN(AC$1, 100000),5000)/5000)+MIN((('DOEE Payment Calculator'!$I$12+0.4-($B22+(2/100)*FLOOR(MIN(AC$1, 100000),5000)/5000))/2), 0.4))))</f>
        <v>0</v>
      </c>
      <c r="AD22" s="19">
        <f t="shared" ref="AD22" si="320">$B22+AC22</f>
        <v>1.8600000000000003</v>
      </c>
      <c r="AE22" s="16">
        <f>IF((IF(OR(AE$1="", $B22=""), 0, IF($B22&gt;'DOEE Payment Calculator'!$I$12, 0,  ((2/100)*FLOOR(MIN(AE$1, 100000),5000)/5000)+MIN((('DOEE Payment Calculator'!$I$12+0.4-($B22+(2/100)*FLOOR(MIN(AE$1, 100000),5000)/5000))/2), 0.4))))+$B22&gt;$B$5+0.2, 0, IF(OR(AE$1="", $B22=""), 0, IF($B22&gt;'DOEE Payment Calculator'!$I$12, 0,  ((2/100)*FLOOR(MIN(AE$1, 100000),5000)/5000)+MIN((('DOEE Payment Calculator'!$I$12+0.4-($B22+(2/100)*FLOOR(MIN(AE$1, 100000),5000)/5000))/2), 0.4))))</f>
        <v>0</v>
      </c>
      <c r="AF22" s="19">
        <f t="shared" ref="AF22" si="321">$B22+AE22</f>
        <v>1.8600000000000003</v>
      </c>
      <c r="AG22" s="16">
        <f>IF((IF(OR(AG$1="", $B22=""), 0, IF($B22&gt;'DOEE Payment Calculator'!$I$12, 0,  ((2/100)*FLOOR(MIN(AG$1, 100000),5000)/5000)+MIN((('DOEE Payment Calculator'!$I$12+0.4-($B22+(2/100)*FLOOR(MIN(AG$1, 100000),5000)/5000))/2), 0.4))))+$B22&gt;$B$5+0.2, 0, IF(OR(AG$1="", $B22=""), 0, IF($B22&gt;'DOEE Payment Calculator'!$I$12, 0,  ((2/100)*FLOOR(MIN(AG$1, 100000),5000)/5000)+MIN((('DOEE Payment Calculator'!$I$12+0.4-($B22+(2/100)*FLOOR(MIN(AG$1, 100000),5000)/5000))/2), 0.4))))</f>
        <v>0</v>
      </c>
      <c r="AH22" s="19">
        <f t="shared" ref="AH22" si="322">$B22+AG22</f>
        <v>1.8600000000000003</v>
      </c>
      <c r="AI22" s="16">
        <f>IF((IF(OR(AI$1="", $B22=""), 0, IF($B22&gt;'DOEE Payment Calculator'!$I$12, 0,  ((2/100)*FLOOR(MIN(AI$1, 100000),5000)/5000)+MIN((('DOEE Payment Calculator'!$I$12+0.4-($B22+(2/100)*FLOOR(MIN(AI$1, 100000),5000)/5000))/2), 0.4))))+$B22&gt;$B$5+0.2, 0, IF(OR(AI$1="", $B22=""), 0, IF($B22&gt;'DOEE Payment Calculator'!$I$12, 0,  ((2/100)*FLOOR(MIN(AI$1, 100000),5000)/5000)+MIN((('DOEE Payment Calculator'!$I$12+0.4-($B22+(2/100)*FLOOR(MIN(AI$1, 100000),5000)/5000))/2), 0.4))))</f>
        <v>0</v>
      </c>
      <c r="AJ22" s="19">
        <f t="shared" ref="AJ22" si="323">$B22+AI22</f>
        <v>1.8600000000000003</v>
      </c>
      <c r="AK22" s="16">
        <f>IF((IF(OR(AK$1="", $B22=""), 0, IF($B22&gt;'DOEE Payment Calculator'!$I$12, 0,  ((2/100)*FLOOR(MIN(AK$1, 100000),5000)/5000)+MIN((('DOEE Payment Calculator'!$I$12+0.4-($B22+(2/100)*FLOOR(MIN(AK$1, 100000),5000)/5000))/2), 0.4))))+$B22&gt;$B$5+0.2, 0, IF(OR(AK$1="", $B22=""), 0, IF($B22&gt;'DOEE Payment Calculator'!$I$12, 0,  ((2/100)*FLOOR(MIN(AK$1, 100000),5000)/5000)+MIN((('DOEE Payment Calculator'!$I$12+0.4-($B22+(2/100)*FLOOR(MIN(AK$1, 100000),5000)/5000))/2), 0.4))))</f>
        <v>0</v>
      </c>
      <c r="AL22" s="19">
        <f t="shared" ref="AL22" si="324">$B22+AK22</f>
        <v>1.8600000000000003</v>
      </c>
      <c r="AM22" s="16">
        <f>IF((IF(OR(AM$1="", $B22=""), 0, IF($B22&gt;'DOEE Payment Calculator'!$I$12, 0,  ((2/100)*FLOOR(MIN(AM$1, 100000),5000)/5000)+MIN((('DOEE Payment Calculator'!$I$12+0.4-($B22+(2/100)*FLOOR(MIN(AM$1, 100000),5000)/5000))/2), 0.4))))+$B22&gt;$B$5+0.2, 0, IF(OR(AM$1="", $B22=""), 0, IF($B22&gt;'DOEE Payment Calculator'!$I$12, 0,  ((2/100)*FLOOR(MIN(AM$1, 100000),5000)/5000)+MIN((('DOEE Payment Calculator'!$I$12+0.4-($B22+(2/100)*FLOOR(MIN(AM$1, 100000),5000)/5000))/2), 0.4))))</f>
        <v>0</v>
      </c>
      <c r="AN22" s="19">
        <f t="shared" ref="AN22" si="325">$B22+AM22</f>
        <v>1.8600000000000003</v>
      </c>
      <c r="AO22" s="16">
        <f>IF((IF(OR(AO$1="", $B22=""), 0, IF($B22&gt;'DOEE Payment Calculator'!$I$12, 0,  ((2/100)*FLOOR(MIN(AO$1, 100000),5000)/5000)+MIN((('DOEE Payment Calculator'!$I$12+0.4-($B22+(2/100)*FLOOR(MIN(AO$1, 100000),5000)/5000))/2), 0.4))))+$B22&gt;$B$5+0.2, 0, IF(OR(AO$1="", $B22=""), 0, IF($B22&gt;'DOEE Payment Calculator'!$I$12, 0,  ((2/100)*FLOOR(MIN(AO$1, 100000),5000)/5000)+MIN((('DOEE Payment Calculator'!$I$12+0.4-($B22+(2/100)*FLOOR(MIN(AO$1, 100000),5000)/5000))/2), 0.4))))</f>
        <v>0</v>
      </c>
      <c r="AP22" s="19">
        <f t="shared" ref="AP22" si="326">$B22+AO22</f>
        <v>1.8600000000000003</v>
      </c>
      <c r="AQ22" s="16">
        <f>IF((IF(OR(AQ$1="", $B22=""), 0, IF($B22&gt;'DOEE Payment Calculator'!$I$12, 0,  ((2/100)*FLOOR(MIN(AQ$1, 100000),5000)/5000)+MIN((('DOEE Payment Calculator'!$I$12+0.4-($B22+(2/100)*FLOOR(MIN(AQ$1, 100000),5000)/5000))/2), 0.4))))+$B22&gt;$B$5+0.2, 0, IF(OR(AQ$1="", $B22=""), 0, IF($B22&gt;'DOEE Payment Calculator'!$I$12, 0,  ((2/100)*FLOOR(MIN(AQ$1, 100000),5000)/5000)+MIN((('DOEE Payment Calculator'!$I$12+0.4-($B22+(2/100)*FLOOR(MIN(AQ$1, 100000),5000)/5000))/2), 0.4))))</f>
        <v>0</v>
      </c>
      <c r="AR22" s="19">
        <f t="shared" ref="AR22" si="327">$B22+AQ22</f>
        <v>1.8600000000000003</v>
      </c>
    </row>
    <row r="23" spans="2:44" ht="16.5" x14ac:dyDescent="0.3">
      <c r="B23" s="16">
        <f t="shared" si="23"/>
        <v>1.8500000000000003</v>
      </c>
      <c r="C23" s="16">
        <f>IF((IF(OR(C$1="", $B23=""), 0, IF($B23&gt;'DOEE Payment Calculator'!$I$12, 0,  ((2/100)*FLOOR(MIN(C$1, 100000),5000)/5000)+MIN((('DOEE Payment Calculator'!$I$12+0.4-($B23+(2/100)*FLOOR(MIN(C$1, 100000),5000)/5000))/2), 0.4))))+$B23&gt;$B$5+0.2, 0, IF(OR(C$1="", $B23=""), 0, IF($B23&gt;'DOEE Payment Calculator'!$I$12, 0,  ((2/100)*FLOOR(MIN(C$1, 100000),5000)/5000)+MIN((('DOEE Payment Calculator'!$I$12+0.4-($B23+(2/100)*FLOOR(MIN(C$1, 100000),5000)/5000))/2), 0.4))))</f>
        <v>0.2899999999999997</v>
      </c>
      <c r="D23" s="19">
        <f t="shared" si="2"/>
        <v>2.14</v>
      </c>
      <c r="E23" s="16">
        <f>IF((IF(OR(E$1="", $B23=""), 0, IF($B23&gt;'DOEE Payment Calculator'!$I$12, 0,  ((2/100)*FLOOR(MIN(E$1, 100000),5000)/5000)+MIN((('DOEE Payment Calculator'!$I$12+0.4-($B23+(2/100)*FLOOR(MIN(E$1, 100000),5000)/5000))/2), 0.4))))+$B23&gt;$B$5+0.2, 0, IF(OR(E$1="", $B23=""), 0, IF($B23&gt;'DOEE Payment Calculator'!$I$12, 0,  ((2/100)*FLOOR(MIN(E$1, 100000),5000)/5000)+MIN((('DOEE Payment Calculator'!$I$12+0.4-($B23+(2/100)*FLOOR(MIN(E$1, 100000),5000)/5000))/2), 0.4))))</f>
        <v>0.29999999999999971</v>
      </c>
      <c r="F23" s="19">
        <f t="shared" si="3"/>
        <v>2.15</v>
      </c>
      <c r="G23" s="16">
        <f>IF((IF(OR(G$1="", $B23=""), 0, IF($B23&gt;'DOEE Payment Calculator'!$I$12, 0,  ((2/100)*FLOOR(MIN(G$1, 100000),5000)/5000)+MIN((('DOEE Payment Calculator'!$I$12+0.4-($B23+(2/100)*FLOOR(MIN(G$1, 100000),5000)/5000))/2), 0.4))))+$B23&gt;$B$5+0.2, 0, IF(OR(G$1="", $B23=""), 0, IF($B23&gt;'DOEE Payment Calculator'!$I$12, 0,  ((2/100)*FLOOR(MIN(G$1, 100000),5000)/5000)+MIN((('DOEE Payment Calculator'!$I$12+0.4-($B23+(2/100)*FLOOR(MIN(G$1, 100000),5000)/5000))/2), 0.4))))</f>
        <v>0.30999999999999966</v>
      </c>
      <c r="H23" s="19">
        <f t="shared" ref="H23" si="328">$B23+G23</f>
        <v>2.16</v>
      </c>
      <c r="I23" s="16">
        <f>IF((IF(OR(I$1="", $B23=""), 0, IF($B23&gt;'DOEE Payment Calculator'!$I$12, 0,  ((2/100)*FLOOR(MIN(I$1, 100000),5000)/5000)+MIN((('DOEE Payment Calculator'!$I$12+0.4-($B23+(2/100)*FLOOR(MIN(I$1, 100000),5000)/5000))/2), 0.4))))+$B23&gt;$B$5+0.2, 0, IF(OR(I$1="", $B23=""), 0, IF($B23&gt;'DOEE Payment Calculator'!$I$12, 0,  ((2/100)*FLOOR(MIN(I$1, 100000),5000)/5000)+MIN((('DOEE Payment Calculator'!$I$12+0.4-($B23+(2/100)*FLOOR(MIN(I$1, 100000),5000)/5000))/2), 0.4))))</f>
        <v>0.31999999999999967</v>
      </c>
      <c r="J23" s="19">
        <f t="shared" ref="J23" si="329">$B23+I23</f>
        <v>2.17</v>
      </c>
      <c r="K23" s="16">
        <f>IF((IF(OR(K$1="", $B23=""), 0, IF($B23&gt;'DOEE Payment Calculator'!$I$12, 0,  ((2/100)*FLOOR(MIN(K$1, 100000),5000)/5000)+MIN((('DOEE Payment Calculator'!$I$12+0.4-($B23+(2/100)*FLOOR(MIN(K$1, 100000),5000)/5000))/2), 0.4))))+$B23&gt;$B$5+0.2, 0, IF(OR(K$1="", $B23=""), 0, IF($B23&gt;'DOEE Payment Calculator'!$I$12, 0,  ((2/100)*FLOOR(MIN(K$1, 100000),5000)/5000)+MIN((('DOEE Payment Calculator'!$I$12+0.4-($B23+(2/100)*FLOOR(MIN(K$1, 100000),5000)/5000))/2), 0.4))))</f>
        <v>0.32999999999999968</v>
      </c>
      <c r="L23" s="19">
        <f t="shared" ref="L23" si="330">$B23+K23</f>
        <v>2.1800000000000002</v>
      </c>
      <c r="M23" s="16">
        <f>IF((IF(OR(M$1="", $B23=""), 0, IF($B23&gt;'DOEE Payment Calculator'!$I$12, 0,  ((2/100)*FLOOR(MIN(M$1, 100000),5000)/5000)+MIN((('DOEE Payment Calculator'!$I$12+0.4-($B23+(2/100)*FLOOR(MIN(M$1, 100000),5000)/5000))/2), 0.4))))+$B23&gt;$B$5+0.2, 0, IF(OR(M$1="", $B23=""), 0, IF($B23&gt;'DOEE Payment Calculator'!$I$12, 0,  ((2/100)*FLOOR(MIN(M$1, 100000),5000)/5000)+MIN((('DOEE Payment Calculator'!$I$12+0.4-($B23+(2/100)*FLOOR(MIN(M$1, 100000),5000)/5000))/2), 0.4))))</f>
        <v>0.33999999999999964</v>
      </c>
      <c r="N23" s="19">
        <f t="shared" ref="N23" si="331">$B23+M23</f>
        <v>2.19</v>
      </c>
      <c r="O23" s="16">
        <f>IF((IF(OR(O$1="", $B23=""), 0, IF($B23&gt;'DOEE Payment Calculator'!$I$12, 0,  ((2/100)*FLOOR(MIN(O$1, 100000),5000)/5000)+MIN((('DOEE Payment Calculator'!$I$12+0.4-($B23+(2/100)*FLOOR(MIN(O$1, 100000),5000)/5000))/2), 0.4))))+$B23&gt;$B$5+0.2, 0, IF(OR(O$1="", $B23=""), 0, IF($B23&gt;'DOEE Payment Calculator'!$I$12, 0,  ((2/100)*FLOOR(MIN(O$1, 100000),5000)/5000)+MIN((('DOEE Payment Calculator'!$I$12+0.4-($B23+(2/100)*FLOOR(MIN(O$1, 100000),5000)/5000))/2), 0.4))))</f>
        <v>0.34999999999999976</v>
      </c>
      <c r="P23" s="19">
        <f t="shared" ref="P23" si="332">$B23+O23</f>
        <v>2.2000000000000002</v>
      </c>
      <c r="Q23" s="16">
        <f>IF((IF(OR(Q$1="", $B23=""), 0, IF($B23&gt;'DOEE Payment Calculator'!$I$12, 0,  ((2/100)*FLOOR(MIN(Q$1, 100000),5000)/5000)+MIN((('DOEE Payment Calculator'!$I$12+0.4-($B23+(2/100)*FLOOR(MIN(Q$1, 100000),5000)/5000))/2), 0.4))))+$B23&gt;$B$5+0.2, 0, IF(OR(Q$1="", $B23=""), 0, IF($B23&gt;'DOEE Payment Calculator'!$I$12, 0,  ((2/100)*FLOOR(MIN(Q$1, 100000),5000)/5000)+MIN((('DOEE Payment Calculator'!$I$12+0.4-($B23+(2/100)*FLOOR(MIN(Q$1, 100000),5000)/5000))/2), 0.4))))</f>
        <v>0.35999999999999976</v>
      </c>
      <c r="R23" s="19">
        <f t="shared" ref="R23" si="333">$B23+Q23</f>
        <v>2.21</v>
      </c>
      <c r="S23" s="16">
        <f>IF((IF(OR(S$1="", $B23=""), 0, IF($B23&gt;'DOEE Payment Calculator'!$I$12, 0,  ((2/100)*FLOOR(MIN(S$1, 100000),5000)/5000)+MIN((('DOEE Payment Calculator'!$I$12+0.4-($B23+(2/100)*FLOOR(MIN(S$1, 100000),5000)/5000))/2), 0.4))))+$B23&gt;$B$5+0.2, 0, IF(OR(S$1="", $B23=""), 0, IF($B23&gt;'DOEE Payment Calculator'!$I$12, 0,  ((2/100)*FLOOR(MIN(S$1, 100000),5000)/5000)+MIN((('DOEE Payment Calculator'!$I$12+0.4-($B23+(2/100)*FLOOR(MIN(S$1, 100000),5000)/5000))/2), 0.4))))</f>
        <v>0.36999999999999977</v>
      </c>
      <c r="T23" s="19">
        <f t="shared" ref="T23" si="334">$B23+S23</f>
        <v>2.2200000000000002</v>
      </c>
      <c r="U23" s="16">
        <f>IF((IF(OR(U$1="", $B23=""), 0, IF($B23&gt;'DOEE Payment Calculator'!$I$12, 0,  ((2/100)*FLOOR(MIN(U$1, 100000),5000)/5000)+MIN((('DOEE Payment Calculator'!$I$12+0.4-($B23+(2/100)*FLOOR(MIN(U$1, 100000),5000)/5000))/2), 0.4))))+$B23&gt;$B$5+0.2, 0, IF(OR(U$1="", $B23=""), 0, IF($B23&gt;'DOEE Payment Calculator'!$I$12, 0,  ((2/100)*FLOOR(MIN(U$1, 100000),5000)/5000)+MIN((('DOEE Payment Calculator'!$I$12+0.4-($B23+(2/100)*FLOOR(MIN(U$1, 100000),5000)/5000))/2), 0.4))))</f>
        <v>0.37999999999999973</v>
      </c>
      <c r="V23" s="19">
        <f t="shared" ref="V23" si="335">$B23+U23</f>
        <v>2.23</v>
      </c>
      <c r="W23" s="16">
        <f>IF((IF(OR(W$1="", $B23=""), 0, IF($B23&gt;'DOEE Payment Calculator'!$I$12, 0,  ((2/100)*FLOOR(MIN(W$1, 100000),5000)/5000)+MIN((('DOEE Payment Calculator'!$I$12+0.4-($B23+(2/100)*FLOOR(MIN(W$1, 100000),5000)/5000))/2), 0.4))))+$B23&gt;$B$5+0.2, 0, IF(OR(W$1="", $B23=""), 0, IF($B23&gt;'DOEE Payment Calculator'!$I$12, 0,  ((2/100)*FLOOR(MIN(W$1, 100000),5000)/5000)+MIN((('DOEE Payment Calculator'!$I$12+0.4-($B23+(2/100)*FLOOR(MIN(W$1, 100000),5000)/5000))/2), 0.4))))</f>
        <v>0</v>
      </c>
      <c r="X23" s="19">
        <f t="shared" ref="X23" si="336">$B23+W23</f>
        <v>1.8500000000000003</v>
      </c>
      <c r="Y23" s="16">
        <f>IF((IF(OR(Y$1="", $B23=""), 0, IF($B23&gt;'DOEE Payment Calculator'!$I$12, 0,  ((2/100)*FLOOR(MIN(Y$1, 100000),5000)/5000)+MIN((('DOEE Payment Calculator'!$I$12+0.4-($B23+(2/100)*FLOOR(MIN(Y$1, 100000),5000)/5000))/2), 0.4))))+$B23&gt;$B$5+0.2, 0, IF(OR(Y$1="", $B23=""), 0, IF($B23&gt;'DOEE Payment Calculator'!$I$12, 0,  ((2/100)*FLOOR(MIN(Y$1, 100000),5000)/5000)+MIN((('DOEE Payment Calculator'!$I$12+0.4-($B23+(2/100)*FLOOR(MIN(Y$1, 100000),5000)/5000))/2), 0.4))))</f>
        <v>0</v>
      </c>
      <c r="Z23" s="19">
        <f t="shared" ref="Z23" si="337">$B23+Y23</f>
        <v>1.8500000000000003</v>
      </c>
      <c r="AA23" s="16">
        <f>IF((IF(OR(AA$1="", $B23=""), 0, IF($B23&gt;'DOEE Payment Calculator'!$I$12, 0,  ((2/100)*FLOOR(MIN(AA$1, 100000),5000)/5000)+MIN((('DOEE Payment Calculator'!$I$12+0.4-($B23+(2/100)*FLOOR(MIN(AA$1, 100000),5000)/5000))/2), 0.4))))+$B23&gt;$B$5+0.2, 0, IF(OR(AA$1="", $B23=""), 0, IF($B23&gt;'DOEE Payment Calculator'!$I$12, 0,  ((2/100)*FLOOR(MIN(AA$1, 100000),5000)/5000)+MIN((('DOEE Payment Calculator'!$I$12+0.4-($B23+(2/100)*FLOOR(MIN(AA$1, 100000),5000)/5000))/2), 0.4))))</f>
        <v>0</v>
      </c>
      <c r="AB23" s="19">
        <f t="shared" ref="AB23" si="338">$B23+AA23</f>
        <v>1.8500000000000003</v>
      </c>
      <c r="AC23" s="16">
        <f>IF((IF(OR(AC$1="", $B23=""), 0, IF($B23&gt;'DOEE Payment Calculator'!$I$12, 0,  ((2/100)*FLOOR(MIN(AC$1, 100000),5000)/5000)+MIN((('DOEE Payment Calculator'!$I$12+0.4-($B23+(2/100)*FLOOR(MIN(AC$1, 100000),5000)/5000))/2), 0.4))))+$B23&gt;$B$5+0.2, 0, IF(OR(AC$1="", $B23=""), 0, IF($B23&gt;'DOEE Payment Calculator'!$I$12, 0,  ((2/100)*FLOOR(MIN(AC$1, 100000),5000)/5000)+MIN((('DOEE Payment Calculator'!$I$12+0.4-($B23+(2/100)*FLOOR(MIN(AC$1, 100000),5000)/5000))/2), 0.4))))</f>
        <v>0</v>
      </c>
      <c r="AD23" s="19">
        <f t="shared" ref="AD23" si="339">$B23+AC23</f>
        <v>1.8500000000000003</v>
      </c>
      <c r="AE23" s="16">
        <f>IF((IF(OR(AE$1="", $B23=""), 0, IF($B23&gt;'DOEE Payment Calculator'!$I$12, 0,  ((2/100)*FLOOR(MIN(AE$1, 100000),5000)/5000)+MIN((('DOEE Payment Calculator'!$I$12+0.4-($B23+(2/100)*FLOOR(MIN(AE$1, 100000),5000)/5000))/2), 0.4))))+$B23&gt;$B$5+0.2, 0, IF(OR(AE$1="", $B23=""), 0, IF($B23&gt;'DOEE Payment Calculator'!$I$12, 0,  ((2/100)*FLOOR(MIN(AE$1, 100000),5000)/5000)+MIN((('DOEE Payment Calculator'!$I$12+0.4-($B23+(2/100)*FLOOR(MIN(AE$1, 100000),5000)/5000))/2), 0.4))))</f>
        <v>0</v>
      </c>
      <c r="AF23" s="19">
        <f t="shared" ref="AF23" si="340">$B23+AE23</f>
        <v>1.8500000000000003</v>
      </c>
      <c r="AG23" s="16">
        <f>IF((IF(OR(AG$1="", $B23=""), 0, IF($B23&gt;'DOEE Payment Calculator'!$I$12, 0,  ((2/100)*FLOOR(MIN(AG$1, 100000),5000)/5000)+MIN((('DOEE Payment Calculator'!$I$12+0.4-($B23+(2/100)*FLOOR(MIN(AG$1, 100000),5000)/5000))/2), 0.4))))+$B23&gt;$B$5+0.2, 0, IF(OR(AG$1="", $B23=""), 0, IF($B23&gt;'DOEE Payment Calculator'!$I$12, 0,  ((2/100)*FLOOR(MIN(AG$1, 100000),5000)/5000)+MIN((('DOEE Payment Calculator'!$I$12+0.4-($B23+(2/100)*FLOOR(MIN(AG$1, 100000),5000)/5000))/2), 0.4))))</f>
        <v>0</v>
      </c>
      <c r="AH23" s="19">
        <f t="shared" ref="AH23" si="341">$B23+AG23</f>
        <v>1.8500000000000003</v>
      </c>
      <c r="AI23" s="16">
        <f>IF((IF(OR(AI$1="", $B23=""), 0, IF($B23&gt;'DOEE Payment Calculator'!$I$12, 0,  ((2/100)*FLOOR(MIN(AI$1, 100000),5000)/5000)+MIN((('DOEE Payment Calculator'!$I$12+0.4-($B23+(2/100)*FLOOR(MIN(AI$1, 100000),5000)/5000))/2), 0.4))))+$B23&gt;$B$5+0.2, 0, IF(OR(AI$1="", $B23=""), 0, IF($B23&gt;'DOEE Payment Calculator'!$I$12, 0,  ((2/100)*FLOOR(MIN(AI$1, 100000),5000)/5000)+MIN((('DOEE Payment Calculator'!$I$12+0.4-($B23+(2/100)*FLOOR(MIN(AI$1, 100000),5000)/5000))/2), 0.4))))</f>
        <v>0</v>
      </c>
      <c r="AJ23" s="19">
        <f t="shared" ref="AJ23" si="342">$B23+AI23</f>
        <v>1.8500000000000003</v>
      </c>
      <c r="AK23" s="16">
        <f>IF((IF(OR(AK$1="", $B23=""), 0, IF($B23&gt;'DOEE Payment Calculator'!$I$12, 0,  ((2/100)*FLOOR(MIN(AK$1, 100000),5000)/5000)+MIN((('DOEE Payment Calculator'!$I$12+0.4-($B23+(2/100)*FLOOR(MIN(AK$1, 100000),5000)/5000))/2), 0.4))))+$B23&gt;$B$5+0.2, 0, IF(OR(AK$1="", $B23=""), 0, IF($B23&gt;'DOEE Payment Calculator'!$I$12, 0,  ((2/100)*FLOOR(MIN(AK$1, 100000),5000)/5000)+MIN((('DOEE Payment Calculator'!$I$12+0.4-($B23+(2/100)*FLOOR(MIN(AK$1, 100000),5000)/5000))/2), 0.4))))</f>
        <v>0</v>
      </c>
      <c r="AL23" s="19">
        <f t="shared" ref="AL23" si="343">$B23+AK23</f>
        <v>1.8500000000000003</v>
      </c>
      <c r="AM23" s="16">
        <f>IF((IF(OR(AM$1="", $B23=""), 0, IF($B23&gt;'DOEE Payment Calculator'!$I$12, 0,  ((2/100)*FLOOR(MIN(AM$1, 100000),5000)/5000)+MIN((('DOEE Payment Calculator'!$I$12+0.4-($B23+(2/100)*FLOOR(MIN(AM$1, 100000),5000)/5000))/2), 0.4))))+$B23&gt;$B$5+0.2, 0, IF(OR(AM$1="", $B23=""), 0, IF($B23&gt;'DOEE Payment Calculator'!$I$12, 0,  ((2/100)*FLOOR(MIN(AM$1, 100000),5000)/5000)+MIN((('DOEE Payment Calculator'!$I$12+0.4-($B23+(2/100)*FLOOR(MIN(AM$1, 100000),5000)/5000))/2), 0.4))))</f>
        <v>0</v>
      </c>
      <c r="AN23" s="19">
        <f t="shared" ref="AN23" si="344">$B23+AM23</f>
        <v>1.8500000000000003</v>
      </c>
      <c r="AO23" s="16">
        <f>IF((IF(OR(AO$1="", $B23=""), 0, IF($B23&gt;'DOEE Payment Calculator'!$I$12, 0,  ((2/100)*FLOOR(MIN(AO$1, 100000),5000)/5000)+MIN((('DOEE Payment Calculator'!$I$12+0.4-($B23+(2/100)*FLOOR(MIN(AO$1, 100000),5000)/5000))/2), 0.4))))+$B23&gt;$B$5+0.2, 0, IF(OR(AO$1="", $B23=""), 0, IF($B23&gt;'DOEE Payment Calculator'!$I$12, 0,  ((2/100)*FLOOR(MIN(AO$1, 100000),5000)/5000)+MIN((('DOEE Payment Calculator'!$I$12+0.4-($B23+(2/100)*FLOOR(MIN(AO$1, 100000),5000)/5000))/2), 0.4))))</f>
        <v>0</v>
      </c>
      <c r="AP23" s="19">
        <f t="shared" ref="AP23" si="345">$B23+AO23</f>
        <v>1.8500000000000003</v>
      </c>
      <c r="AQ23" s="16">
        <f>IF((IF(OR(AQ$1="", $B23=""), 0, IF($B23&gt;'DOEE Payment Calculator'!$I$12, 0,  ((2/100)*FLOOR(MIN(AQ$1, 100000),5000)/5000)+MIN((('DOEE Payment Calculator'!$I$12+0.4-($B23+(2/100)*FLOOR(MIN(AQ$1, 100000),5000)/5000))/2), 0.4))))+$B23&gt;$B$5+0.2, 0, IF(OR(AQ$1="", $B23=""), 0, IF($B23&gt;'DOEE Payment Calculator'!$I$12, 0,  ((2/100)*FLOOR(MIN(AQ$1, 100000),5000)/5000)+MIN((('DOEE Payment Calculator'!$I$12+0.4-($B23+(2/100)*FLOOR(MIN(AQ$1, 100000),5000)/5000))/2), 0.4))))</f>
        <v>0</v>
      </c>
      <c r="AR23" s="19">
        <f t="shared" ref="AR23" si="346">$B23+AQ23</f>
        <v>1.8500000000000003</v>
      </c>
    </row>
    <row r="24" spans="2:44" ht="16.5" x14ac:dyDescent="0.3">
      <c r="B24" s="16">
        <f t="shared" si="23"/>
        <v>1.8400000000000003</v>
      </c>
      <c r="C24" s="16">
        <f>IF((IF(OR(C$1="", $B24=""), 0, IF($B24&gt;'DOEE Payment Calculator'!$I$12, 0,  ((2/100)*FLOOR(MIN(C$1, 100000),5000)/5000)+MIN((('DOEE Payment Calculator'!$I$12+0.4-($B24+(2/100)*FLOOR(MIN(C$1, 100000),5000)/5000))/2), 0.4))))+$B24&gt;$B$5+0.2, 0, IF(OR(C$1="", $B24=""), 0, IF($B24&gt;'DOEE Payment Calculator'!$I$12, 0,  ((2/100)*FLOOR(MIN(C$1, 100000),5000)/5000)+MIN((('DOEE Payment Calculator'!$I$12+0.4-($B24+(2/100)*FLOOR(MIN(C$1, 100000),5000)/5000))/2), 0.4))))</f>
        <v>0.29499999999999971</v>
      </c>
      <c r="D24" s="19">
        <f t="shared" si="2"/>
        <v>2.1349999999999998</v>
      </c>
      <c r="E24" s="16">
        <f>IF((IF(OR(E$1="", $B24=""), 0, IF($B24&gt;'DOEE Payment Calculator'!$I$12, 0,  ((2/100)*FLOOR(MIN(E$1, 100000),5000)/5000)+MIN((('DOEE Payment Calculator'!$I$12+0.4-($B24+(2/100)*FLOOR(MIN(E$1, 100000),5000)/5000))/2), 0.4))))+$B24&gt;$B$5+0.2, 0, IF(OR(E$1="", $B24=""), 0, IF($B24&gt;'DOEE Payment Calculator'!$I$12, 0,  ((2/100)*FLOOR(MIN(E$1, 100000),5000)/5000)+MIN((('DOEE Payment Calculator'!$I$12+0.4-($B24+(2/100)*FLOOR(MIN(E$1, 100000),5000)/5000))/2), 0.4))))</f>
        <v>0.30499999999999972</v>
      </c>
      <c r="F24" s="19">
        <f t="shared" si="3"/>
        <v>2.145</v>
      </c>
      <c r="G24" s="16">
        <f>IF((IF(OR(G$1="", $B24=""), 0, IF($B24&gt;'DOEE Payment Calculator'!$I$12, 0,  ((2/100)*FLOOR(MIN(G$1, 100000),5000)/5000)+MIN((('DOEE Payment Calculator'!$I$12+0.4-($B24+(2/100)*FLOOR(MIN(G$1, 100000),5000)/5000))/2), 0.4))))+$B24&gt;$B$5+0.2, 0, IF(OR(G$1="", $B24=""), 0, IF($B24&gt;'DOEE Payment Calculator'!$I$12, 0,  ((2/100)*FLOOR(MIN(G$1, 100000),5000)/5000)+MIN((('DOEE Payment Calculator'!$I$12+0.4-($B24+(2/100)*FLOOR(MIN(G$1, 100000),5000)/5000))/2), 0.4))))</f>
        <v>0.31499999999999967</v>
      </c>
      <c r="H24" s="19">
        <f t="shared" ref="H24" si="347">$B24+G24</f>
        <v>2.1549999999999998</v>
      </c>
      <c r="I24" s="16">
        <f>IF((IF(OR(I$1="", $B24=""), 0, IF($B24&gt;'DOEE Payment Calculator'!$I$12, 0,  ((2/100)*FLOOR(MIN(I$1, 100000),5000)/5000)+MIN((('DOEE Payment Calculator'!$I$12+0.4-($B24+(2/100)*FLOOR(MIN(I$1, 100000),5000)/5000))/2), 0.4))))+$B24&gt;$B$5+0.2, 0, IF(OR(I$1="", $B24=""), 0, IF($B24&gt;'DOEE Payment Calculator'!$I$12, 0,  ((2/100)*FLOOR(MIN(I$1, 100000),5000)/5000)+MIN((('DOEE Payment Calculator'!$I$12+0.4-($B24+(2/100)*FLOOR(MIN(I$1, 100000),5000)/5000))/2), 0.4))))</f>
        <v>0.32499999999999968</v>
      </c>
      <c r="J24" s="19">
        <f t="shared" ref="J24" si="348">$B24+I24</f>
        <v>2.165</v>
      </c>
      <c r="K24" s="16">
        <f>IF((IF(OR(K$1="", $B24=""), 0, IF($B24&gt;'DOEE Payment Calculator'!$I$12, 0,  ((2/100)*FLOOR(MIN(K$1, 100000),5000)/5000)+MIN((('DOEE Payment Calculator'!$I$12+0.4-($B24+(2/100)*FLOOR(MIN(K$1, 100000),5000)/5000))/2), 0.4))))+$B24&gt;$B$5+0.2, 0, IF(OR(K$1="", $B24=""), 0, IF($B24&gt;'DOEE Payment Calculator'!$I$12, 0,  ((2/100)*FLOOR(MIN(K$1, 100000),5000)/5000)+MIN((('DOEE Payment Calculator'!$I$12+0.4-($B24+(2/100)*FLOOR(MIN(K$1, 100000),5000)/5000))/2), 0.4))))</f>
        <v>0.33499999999999969</v>
      </c>
      <c r="L24" s="19">
        <f t="shared" ref="L24" si="349">$B24+K24</f>
        <v>2.1749999999999998</v>
      </c>
      <c r="M24" s="16">
        <f>IF((IF(OR(M$1="", $B24=""), 0, IF($B24&gt;'DOEE Payment Calculator'!$I$12, 0,  ((2/100)*FLOOR(MIN(M$1, 100000),5000)/5000)+MIN((('DOEE Payment Calculator'!$I$12+0.4-($B24+(2/100)*FLOOR(MIN(M$1, 100000),5000)/5000))/2), 0.4))))+$B24&gt;$B$5+0.2, 0, IF(OR(M$1="", $B24=""), 0, IF($B24&gt;'DOEE Payment Calculator'!$I$12, 0,  ((2/100)*FLOOR(MIN(M$1, 100000),5000)/5000)+MIN((('DOEE Payment Calculator'!$I$12+0.4-($B24+(2/100)*FLOOR(MIN(M$1, 100000),5000)/5000))/2), 0.4))))</f>
        <v>0.34499999999999964</v>
      </c>
      <c r="N24" s="19">
        <f t="shared" ref="N24" si="350">$B24+M24</f>
        <v>2.1850000000000001</v>
      </c>
      <c r="O24" s="16">
        <f>IF((IF(OR(O$1="", $B24=""), 0, IF($B24&gt;'DOEE Payment Calculator'!$I$12, 0,  ((2/100)*FLOOR(MIN(O$1, 100000),5000)/5000)+MIN((('DOEE Payment Calculator'!$I$12+0.4-($B24+(2/100)*FLOOR(MIN(O$1, 100000),5000)/5000))/2), 0.4))))+$B24&gt;$B$5+0.2, 0, IF(OR(O$1="", $B24=""), 0, IF($B24&gt;'DOEE Payment Calculator'!$I$12, 0,  ((2/100)*FLOOR(MIN(O$1, 100000),5000)/5000)+MIN((('DOEE Payment Calculator'!$I$12+0.4-($B24+(2/100)*FLOOR(MIN(O$1, 100000),5000)/5000))/2), 0.4))))</f>
        <v>0.35499999999999965</v>
      </c>
      <c r="P24" s="19">
        <f t="shared" ref="P24" si="351">$B24+O24</f>
        <v>2.1949999999999998</v>
      </c>
      <c r="Q24" s="16">
        <f>IF((IF(OR(Q$1="", $B24=""), 0, IF($B24&gt;'DOEE Payment Calculator'!$I$12, 0,  ((2/100)*FLOOR(MIN(Q$1, 100000),5000)/5000)+MIN((('DOEE Payment Calculator'!$I$12+0.4-($B24+(2/100)*FLOOR(MIN(Q$1, 100000),5000)/5000))/2), 0.4))))+$B24&gt;$B$5+0.2, 0, IF(OR(Q$1="", $B24=""), 0, IF($B24&gt;'DOEE Payment Calculator'!$I$12, 0,  ((2/100)*FLOOR(MIN(Q$1, 100000),5000)/5000)+MIN((('DOEE Payment Calculator'!$I$12+0.4-($B24+(2/100)*FLOOR(MIN(Q$1, 100000),5000)/5000))/2), 0.4))))</f>
        <v>0.36499999999999966</v>
      </c>
      <c r="R24" s="19">
        <f t="shared" ref="R24" si="352">$B24+Q24</f>
        <v>2.2050000000000001</v>
      </c>
      <c r="S24" s="16">
        <f>IF((IF(OR(S$1="", $B24=""), 0, IF($B24&gt;'DOEE Payment Calculator'!$I$12, 0,  ((2/100)*FLOOR(MIN(S$1, 100000),5000)/5000)+MIN((('DOEE Payment Calculator'!$I$12+0.4-($B24+(2/100)*FLOOR(MIN(S$1, 100000),5000)/5000))/2), 0.4))))+$B24&gt;$B$5+0.2, 0, IF(OR(S$1="", $B24=""), 0, IF($B24&gt;'DOEE Payment Calculator'!$I$12, 0,  ((2/100)*FLOOR(MIN(S$1, 100000),5000)/5000)+MIN((('DOEE Payment Calculator'!$I$12+0.4-($B24+(2/100)*FLOOR(MIN(S$1, 100000),5000)/5000))/2), 0.4))))</f>
        <v>0.37499999999999967</v>
      </c>
      <c r="T24" s="19">
        <f t="shared" ref="T24" si="353">$B24+S24</f>
        <v>2.2149999999999999</v>
      </c>
      <c r="U24" s="16">
        <f>IF((IF(OR(U$1="", $B24=""), 0, IF($B24&gt;'DOEE Payment Calculator'!$I$12, 0,  ((2/100)*FLOOR(MIN(U$1, 100000),5000)/5000)+MIN((('DOEE Payment Calculator'!$I$12+0.4-($B24+(2/100)*FLOOR(MIN(U$1, 100000),5000)/5000))/2), 0.4))))+$B24&gt;$B$5+0.2, 0, IF(OR(U$1="", $B24=""), 0, IF($B24&gt;'DOEE Payment Calculator'!$I$12, 0,  ((2/100)*FLOOR(MIN(U$1, 100000),5000)/5000)+MIN((('DOEE Payment Calculator'!$I$12+0.4-($B24+(2/100)*FLOOR(MIN(U$1, 100000),5000)/5000))/2), 0.4))))</f>
        <v>0.38499999999999962</v>
      </c>
      <c r="V24" s="19">
        <f t="shared" ref="V24" si="354">$B24+U24</f>
        <v>2.2250000000000001</v>
      </c>
      <c r="W24" s="16">
        <f>IF((IF(OR(W$1="", $B24=""), 0, IF($B24&gt;'DOEE Payment Calculator'!$I$12, 0,  ((2/100)*FLOOR(MIN(W$1, 100000),5000)/5000)+MIN((('DOEE Payment Calculator'!$I$12+0.4-($B24+(2/100)*FLOOR(MIN(W$1, 100000),5000)/5000))/2), 0.4))))+$B24&gt;$B$5+0.2, 0, IF(OR(W$1="", $B24=""), 0, IF($B24&gt;'DOEE Payment Calculator'!$I$12, 0,  ((2/100)*FLOOR(MIN(W$1, 100000),5000)/5000)+MIN((('DOEE Payment Calculator'!$I$12+0.4-($B24+(2/100)*FLOOR(MIN(W$1, 100000),5000)/5000))/2), 0.4))))</f>
        <v>0</v>
      </c>
      <c r="X24" s="19">
        <f t="shared" ref="X24" si="355">$B24+W24</f>
        <v>1.8400000000000003</v>
      </c>
      <c r="Y24" s="16">
        <f>IF((IF(OR(Y$1="", $B24=""), 0, IF($B24&gt;'DOEE Payment Calculator'!$I$12, 0,  ((2/100)*FLOOR(MIN(Y$1, 100000),5000)/5000)+MIN((('DOEE Payment Calculator'!$I$12+0.4-($B24+(2/100)*FLOOR(MIN(Y$1, 100000),5000)/5000))/2), 0.4))))+$B24&gt;$B$5+0.2, 0, IF(OR(Y$1="", $B24=""), 0, IF($B24&gt;'DOEE Payment Calculator'!$I$12, 0,  ((2/100)*FLOOR(MIN(Y$1, 100000),5000)/5000)+MIN((('DOEE Payment Calculator'!$I$12+0.4-($B24+(2/100)*FLOOR(MIN(Y$1, 100000),5000)/5000))/2), 0.4))))</f>
        <v>0</v>
      </c>
      <c r="Z24" s="19">
        <f t="shared" ref="Z24" si="356">$B24+Y24</f>
        <v>1.8400000000000003</v>
      </c>
      <c r="AA24" s="16">
        <f>IF((IF(OR(AA$1="", $B24=""), 0, IF($B24&gt;'DOEE Payment Calculator'!$I$12, 0,  ((2/100)*FLOOR(MIN(AA$1, 100000),5000)/5000)+MIN((('DOEE Payment Calculator'!$I$12+0.4-($B24+(2/100)*FLOOR(MIN(AA$1, 100000),5000)/5000))/2), 0.4))))+$B24&gt;$B$5+0.2, 0, IF(OR(AA$1="", $B24=""), 0, IF($B24&gt;'DOEE Payment Calculator'!$I$12, 0,  ((2/100)*FLOOR(MIN(AA$1, 100000),5000)/5000)+MIN((('DOEE Payment Calculator'!$I$12+0.4-($B24+(2/100)*FLOOR(MIN(AA$1, 100000),5000)/5000))/2), 0.4))))</f>
        <v>0</v>
      </c>
      <c r="AB24" s="19">
        <f t="shared" ref="AB24" si="357">$B24+AA24</f>
        <v>1.8400000000000003</v>
      </c>
      <c r="AC24" s="16">
        <f>IF((IF(OR(AC$1="", $B24=""), 0, IF($B24&gt;'DOEE Payment Calculator'!$I$12, 0,  ((2/100)*FLOOR(MIN(AC$1, 100000),5000)/5000)+MIN((('DOEE Payment Calculator'!$I$12+0.4-($B24+(2/100)*FLOOR(MIN(AC$1, 100000),5000)/5000))/2), 0.4))))+$B24&gt;$B$5+0.2, 0, IF(OR(AC$1="", $B24=""), 0, IF($B24&gt;'DOEE Payment Calculator'!$I$12, 0,  ((2/100)*FLOOR(MIN(AC$1, 100000),5000)/5000)+MIN((('DOEE Payment Calculator'!$I$12+0.4-($B24+(2/100)*FLOOR(MIN(AC$1, 100000),5000)/5000))/2), 0.4))))</f>
        <v>0</v>
      </c>
      <c r="AD24" s="19">
        <f t="shared" ref="AD24" si="358">$B24+AC24</f>
        <v>1.8400000000000003</v>
      </c>
      <c r="AE24" s="16">
        <f>IF((IF(OR(AE$1="", $B24=""), 0, IF($B24&gt;'DOEE Payment Calculator'!$I$12, 0,  ((2/100)*FLOOR(MIN(AE$1, 100000),5000)/5000)+MIN((('DOEE Payment Calculator'!$I$12+0.4-($B24+(2/100)*FLOOR(MIN(AE$1, 100000),5000)/5000))/2), 0.4))))+$B24&gt;$B$5+0.2, 0, IF(OR(AE$1="", $B24=""), 0, IF($B24&gt;'DOEE Payment Calculator'!$I$12, 0,  ((2/100)*FLOOR(MIN(AE$1, 100000),5000)/5000)+MIN((('DOEE Payment Calculator'!$I$12+0.4-($B24+(2/100)*FLOOR(MIN(AE$1, 100000),5000)/5000))/2), 0.4))))</f>
        <v>0</v>
      </c>
      <c r="AF24" s="19">
        <f t="shared" ref="AF24" si="359">$B24+AE24</f>
        <v>1.8400000000000003</v>
      </c>
      <c r="AG24" s="16">
        <f>IF((IF(OR(AG$1="", $B24=""), 0, IF($B24&gt;'DOEE Payment Calculator'!$I$12, 0,  ((2/100)*FLOOR(MIN(AG$1, 100000),5000)/5000)+MIN((('DOEE Payment Calculator'!$I$12+0.4-($B24+(2/100)*FLOOR(MIN(AG$1, 100000),5000)/5000))/2), 0.4))))+$B24&gt;$B$5+0.2, 0, IF(OR(AG$1="", $B24=""), 0, IF($B24&gt;'DOEE Payment Calculator'!$I$12, 0,  ((2/100)*FLOOR(MIN(AG$1, 100000),5000)/5000)+MIN((('DOEE Payment Calculator'!$I$12+0.4-($B24+(2/100)*FLOOR(MIN(AG$1, 100000),5000)/5000))/2), 0.4))))</f>
        <v>0</v>
      </c>
      <c r="AH24" s="19">
        <f t="shared" ref="AH24" si="360">$B24+AG24</f>
        <v>1.8400000000000003</v>
      </c>
      <c r="AI24" s="16">
        <f>IF((IF(OR(AI$1="", $B24=""), 0, IF($B24&gt;'DOEE Payment Calculator'!$I$12, 0,  ((2/100)*FLOOR(MIN(AI$1, 100000),5000)/5000)+MIN((('DOEE Payment Calculator'!$I$12+0.4-($B24+(2/100)*FLOOR(MIN(AI$1, 100000),5000)/5000))/2), 0.4))))+$B24&gt;$B$5+0.2, 0, IF(OR(AI$1="", $B24=""), 0, IF($B24&gt;'DOEE Payment Calculator'!$I$12, 0,  ((2/100)*FLOOR(MIN(AI$1, 100000),5000)/5000)+MIN((('DOEE Payment Calculator'!$I$12+0.4-($B24+(2/100)*FLOOR(MIN(AI$1, 100000),5000)/5000))/2), 0.4))))</f>
        <v>0</v>
      </c>
      <c r="AJ24" s="19">
        <f t="shared" ref="AJ24" si="361">$B24+AI24</f>
        <v>1.8400000000000003</v>
      </c>
      <c r="AK24" s="16">
        <f>IF((IF(OR(AK$1="", $B24=""), 0, IF($B24&gt;'DOEE Payment Calculator'!$I$12, 0,  ((2/100)*FLOOR(MIN(AK$1, 100000),5000)/5000)+MIN((('DOEE Payment Calculator'!$I$12+0.4-($B24+(2/100)*FLOOR(MIN(AK$1, 100000),5000)/5000))/2), 0.4))))+$B24&gt;$B$5+0.2, 0, IF(OR(AK$1="", $B24=""), 0, IF($B24&gt;'DOEE Payment Calculator'!$I$12, 0,  ((2/100)*FLOOR(MIN(AK$1, 100000),5000)/5000)+MIN((('DOEE Payment Calculator'!$I$12+0.4-($B24+(2/100)*FLOOR(MIN(AK$1, 100000),5000)/5000))/2), 0.4))))</f>
        <v>0</v>
      </c>
      <c r="AL24" s="19">
        <f t="shared" ref="AL24" si="362">$B24+AK24</f>
        <v>1.8400000000000003</v>
      </c>
      <c r="AM24" s="16">
        <f>IF((IF(OR(AM$1="", $B24=""), 0, IF($B24&gt;'DOEE Payment Calculator'!$I$12, 0,  ((2/100)*FLOOR(MIN(AM$1, 100000),5000)/5000)+MIN((('DOEE Payment Calculator'!$I$12+0.4-($B24+(2/100)*FLOOR(MIN(AM$1, 100000),5000)/5000))/2), 0.4))))+$B24&gt;$B$5+0.2, 0, IF(OR(AM$1="", $B24=""), 0, IF($B24&gt;'DOEE Payment Calculator'!$I$12, 0,  ((2/100)*FLOOR(MIN(AM$1, 100000),5000)/5000)+MIN((('DOEE Payment Calculator'!$I$12+0.4-($B24+(2/100)*FLOOR(MIN(AM$1, 100000),5000)/5000))/2), 0.4))))</f>
        <v>0</v>
      </c>
      <c r="AN24" s="19">
        <f t="shared" ref="AN24" si="363">$B24+AM24</f>
        <v>1.8400000000000003</v>
      </c>
      <c r="AO24" s="16">
        <f>IF((IF(OR(AO$1="", $B24=""), 0, IF($B24&gt;'DOEE Payment Calculator'!$I$12, 0,  ((2/100)*FLOOR(MIN(AO$1, 100000),5000)/5000)+MIN((('DOEE Payment Calculator'!$I$12+0.4-($B24+(2/100)*FLOOR(MIN(AO$1, 100000),5000)/5000))/2), 0.4))))+$B24&gt;$B$5+0.2, 0, IF(OR(AO$1="", $B24=""), 0, IF($B24&gt;'DOEE Payment Calculator'!$I$12, 0,  ((2/100)*FLOOR(MIN(AO$1, 100000),5000)/5000)+MIN((('DOEE Payment Calculator'!$I$12+0.4-($B24+(2/100)*FLOOR(MIN(AO$1, 100000),5000)/5000))/2), 0.4))))</f>
        <v>0</v>
      </c>
      <c r="AP24" s="19">
        <f t="shared" ref="AP24" si="364">$B24+AO24</f>
        <v>1.8400000000000003</v>
      </c>
      <c r="AQ24" s="16">
        <f>IF((IF(OR(AQ$1="", $B24=""), 0, IF($B24&gt;'DOEE Payment Calculator'!$I$12, 0,  ((2/100)*FLOOR(MIN(AQ$1, 100000),5000)/5000)+MIN((('DOEE Payment Calculator'!$I$12+0.4-($B24+(2/100)*FLOOR(MIN(AQ$1, 100000),5000)/5000))/2), 0.4))))+$B24&gt;$B$5+0.2, 0, IF(OR(AQ$1="", $B24=""), 0, IF($B24&gt;'DOEE Payment Calculator'!$I$12, 0,  ((2/100)*FLOOR(MIN(AQ$1, 100000),5000)/5000)+MIN((('DOEE Payment Calculator'!$I$12+0.4-($B24+(2/100)*FLOOR(MIN(AQ$1, 100000),5000)/5000))/2), 0.4))))</f>
        <v>0</v>
      </c>
      <c r="AR24" s="19">
        <f t="shared" ref="AR24" si="365">$B24+AQ24</f>
        <v>1.8400000000000003</v>
      </c>
    </row>
    <row r="25" spans="2:44" ht="16.5" x14ac:dyDescent="0.3">
      <c r="B25" s="16">
        <f t="shared" si="23"/>
        <v>1.8300000000000003</v>
      </c>
      <c r="C25" s="16">
        <f>IF((IF(OR(C$1="", $B25=""), 0, IF($B25&gt;'DOEE Payment Calculator'!$I$12, 0,  ((2/100)*FLOOR(MIN(C$1, 100000),5000)/5000)+MIN((('DOEE Payment Calculator'!$I$12+0.4-($B25+(2/100)*FLOOR(MIN(C$1, 100000),5000)/5000))/2), 0.4))))+$B25&gt;$B$5+0.2, 0, IF(OR(C$1="", $B25=""), 0, IF($B25&gt;'DOEE Payment Calculator'!$I$12, 0,  ((2/100)*FLOOR(MIN(C$1, 100000),5000)/5000)+MIN((('DOEE Payment Calculator'!$I$12+0.4-($B25+(2/100)*FLOOR(MIN(C$1, 100000),5000)/5000))/2), 0.4))))</f>
        <v>0.29999999999999971</v>
      </c>
      <c r="D25" s="19">
        <f t="shared" si="2"/>
        <v>2.13</v>
      </c>
      <c r="E25" s="16">
        <f>IF((IF(OR(E$1="", $B25=""), 0, IF($B25&gt;'DOEE Payment Calculator'!$I$12, 0,  ((2/100)*FLOOR(MIN(E$1, 100000),5000)/5000)+MIN((('DOEE Payment Calculator'!$I$12+0.4-($B25+(2/100)*FLOOR(MIN(E$1, 100000),5000)/5000))/2), 0.4))))+$B25&gt;$B$5+0.2, 0, IF(OR(E$1="", $B25=""), 0, IF($B25&gt;'DOEE Payment Calculator'!$I$12, 0,  ((2/100)*FLOOR(MIN(E$1, 100000),5000)/5000)+MIN((('DOEE Payment Calculator'!$I$12+0.4-($B25+(2/100)*FLOOR(MIN(E$1, 100000),5000)/5000))/2), 0.4))))</f>
        <v>0.30999999999999972</v>
      </c>
      <c r="F25" s="19">
        <f t="shared" si="3"/>
        <v>2.14</v>
      </c>
      <c r="G25" s="16">
        <f>IF((IF(OR(G$1="", $B25=""), 0, IF($B25&gt;'DOEE Payment Calculator'!$I$12, 0,  ((2/100)*FLOOR(MIN(G$1, 100000),5000)/5000)+MIN((('DOEE Payment Calculator'!$I$12+0.4-($B25+(2/100)*FLOOR(MIN(G$1, 100000),5000)/5000))/2), 0.4))))+$B25&gt;$B$5+0.2, 0, IF(OR(G$1="", $B25=""), 0, IF($B25&gt;'DOEE Payment Calculator'!$I$12, 0,  ((2/100)*FLOOR(MIN(G$1, 100000),5000)/5000)+MIN((('DOEE Payment Calculator'!$I$12+0.4-($B25+(2/100)*FLOOR(MIN(G$1, 100000),5000)/5000))/2), 0.4))))</f>
        <v>0.31999999999999967</v>
      </c>
      <c r="H25" s="19">
        <f t="shared" ref="H25" si="366">$B25+G25</f>
        <v>2.15</v>
      </c>
      <c r="I25" s="16">
        <f>IF((IF(OR(I$1="", $B25=""), 0, IF($B25&gt;'DOEE Payment Calculator'!$I$12, 0,  ((2/100)*FLOOR(MIN(I$1, 100000),5000)/5000)+MIN((('DOEE Payment Calculator'!$I$12+0.4-($B25+(2/100)*FLOOR(MIN(I$1, 100000),5000)/5000))/2), 0.4))))+$B25&gt;$B$5+0.2, 0, IF(OR(I$1="", $B25=""), 0, IF($B25&gt;'DOEE Payment Calculator'!$I$12, 0,  ((2/100)*FLOOR(MIN(I$1, 100000),5000)/5000)+MIN((('DOEE Payment Calculator'!$I$12+0.4-($B25+(2/100)*FLOOR(MIN(I$1, 100000),5000)/5000))/2), 0.4))))</f>
        <v>0.32999999999999968</v>
      </c>
      <c r="J25" s="19">
        <f t="shared" ref="J25" si="367">$B25+I25</f>
        <v>2.16</v>
      </c>
      <c r="K25" s="16">
        <f>IF((IF(OR(K$1="", $B25=""), 0, IF($B25&gt;'DOEE Payment Calculator'!$I$12, 0,  ((2/100)*FLOOR(MIN(K$1, 100000),5000)/5000)+MIN((('DOEE Payment Calculator'!$I$12+0.4-($B25+(2/100)*FLOOR(MIN(K$1, 100000),5000)/5000))/2), 0.4))))+$B25&gt;$B$5+0.2, 0, IF(OR(K$1="", $B25=""), 0, IF($B25&gt;'DOEE Payment Calculator'!$I$12, 0,  ((2/100)*FLOOR(MIN(K$1, 100000),5000)/5000)+MIN((('DOEE Payment Calculator'!$I$12+0.4-($B25+(2/100)*FLOOR(MIN(K$1, 100000),5000)/5000))/2), 0.4))))</f>
        <v>0.33999999999999969</v>
      </c>
      <c r="L25" s="19">
        <f t="shared" ref="L25" si="368">$B25+K25</f>
        <v>2.17</v>
      </c>
      <c r="M25" s="16">
        <f>IF((IF(OR(M$1="", $B25=""), 0, IF($B25&gt;'DOEE Payment Calculator'!$I$12, 0,  ((2/100)*FLOOR(MIN(M$1, 100000),5000)/5000)+MIN((('DOEE Payment Calculator'!$I$12+0.4-($B25+(2/100)*FLOOR(MIN(M$1, 100000),5000)/5000))/2), 0.4))))+$B25&gt;$B$5+0.2, 0, IF(OR(M$1="", $B25=""), 0, IF($B25&gt;'DOEE Payment Calculator'!$I$12, 0,  ((2/100)*FLOOR(MIN(M$1, 100000),5000)/5000)+MIN((('DOEE Payment Calculator'!$I$12+0.4-($B25+(2/100)*FLOOR(MIN(M$1, 100000),5000)/5000))/2), 0.4))))</f>
        <v>0.34999999999999964</v>
      </c>
      <c r="N25" s="19">
        <f t="shared" ref="N25" si="369">$B25+M25</f>
        <v>2.1799999999999997</v>
      </c>
      <c r="O25" s="16">
        <f>IF((IF(OR(O$1="", $B25=""), 0, IF($B25&gt;'DOEE Payment Calculator'!$I$12, 0,  ((2/100)*FLOOR(MIN(O$1, 100000),5000)/5000)+MIN((('DOEE Payment Calculator'!$I$12+0.4-($B25+(2/100)*FLOOR(MIN(O$1, 100000),5000)/5000))/2), 0.4))))+$B25&gt;$B$5+0.2, 0, IF(OR(O$1="", $B25=""), 0, IF($B25&gt;'DOEE Payment Calculator'!$I$12, 0,  ((2/100)*FLOOR(MIN(O$1, 100000),5000)/5000)+MIN((('DOEE Payment Calculator'!$I$12+0.4-($B25+(2/100)*FLOOR(MIN(O$1, 100000),5000)/5000))/2), 0.4))))</f>
        <v>0.35999999999999976</v>
      </c>
      <c r="P25" s="19">
        <f t="shared" ref="P25" si="370">$B25+O25</f>
        <v>2.19</v>
      </c>
      <c r="Q25" s="16">
        <f>IF((IF(OR(Q$1="", $B25=""), 0, IF($B25&gt;'DOEE Payment Calculator'!$I$12, 0,  ((2/100)*FLOOR(MIN(Q$1, 100000),5000)/5000)+MIN((('DOEE Payment Calculator'!$I$12+0.4-($B25+(2/100)*FLOOR(MIN(Q$1, 100000),5000)/5000))/2), 0.4))))+$B25&gt;$B$5+0.2, 0, IF(OR(Q$1="", $B25=""), 0, IF($B25&gt;'DOEE Payment Calculator'!$I$12, 0,  ((2/100)*FLOOR(MIN(Q$1, 100000),5000)/5000)+MIN((('DOEE Payment Calculator'!$I$12+0.4-($B25+(2/100)*FLOOR(MIN(Q$1, 100000),5000)/5000))/2), 0.4))))</f>
        <v>0.36999999999999977</v>
      </c>
      <c r="R25" s="19">
        <f t="shared" ref="R25" si="371">$B25+Q25</f>
        <v>2.2000000000000002</v>
      </c>
      <c r="S25" s="16">
        <f>IF((IF(OR(S$1="", $B25=""), 0, IF($B25&gt;'DOEE Payment Calculator'!$I$12, 0,  ((2/100)*FLOOR(MIN(S$1, 100000),5000)/5000)+MIN((('DOEE Payment Calculator'!$I$12+0.4-($B25+(2/100)*FLOOR(MIN(S$1, 100000),5000)/5000))/2), 0.4))))+$B25&gt;$B$5+0.2, 0, IF(OR(S$1="", $B25=""), 0, IF($B25&gt;'DOEE Payment Calculator'!$I$12, 0,  ((2/100)*FLOOR(MIN(S$1, 100000),5000)/5000)+MIN((('DOEE Payment Calculator'!$I$12+0.4-($B25+(2/100)*FLOOR(MIN(S$1, 100000),5000)/5000))/2), 0.4))))</f>
        <v>0.37999999999999978</v>
      </c>
      <c r="T25" s="19">
        <f t="shared" ref="T25" si="372">$B25+S25</f>
        <v>2.21</v>
      </c>
      <c r="U25" s="16">
        <f>IF((IF(OR(U$1="", $B25=""), 0, IF($B25&gt;'DOEE Payment Calculator'!$I$12, 0,  ((2/100)*FLOOR(MIN(U$1, 100000),5000)/5000)+MIN((('DOEE Payment Calculator'!$I$12+0.4-($B25+(2/100)*FLOOR(MIN(U$1, 100000),5000)/5000))/2), 0.4))))+$B25&gt;$B$5+0.2, 0, IF(OR(U$1="", $B25=""), 0, IF($B25&gt;'DOEE Payment Calculator'!$I$12, 0,  ((2/100)*FLOOR(MIN(U$1, 100000),5000)/5000)+MIN((('DOEE Payment Calculator'!$I$12+0.4-($B25+(2/100)*FLOOR(MIN(U$1, 100000),5000)/5000))/2), 0.4))))</f>
        <v>0.38999999999999974</v>
      </c>
      <c r="V25" s="19">
        <f t="shared" ref="V25" si="373">$B25+U25</f>
        <v>2.2200000000000002</v>
      </c>
      <c r="W25" s="16">
        <f>IF((IF(OR(W$1="", $B25=""), 0, IF($B25&gt;'DOEE Payment Calculator'!$I$12, 0,  ((2/100)*FLOOR(MIN(W$1, 100000),5000)/5000)+MIN((('DOEE Payment Calculator'!$I$12+0.4-($B25+(2/100)*FLOOR(MIN(W$1, 100000),5000)/5000))/2), 0.4))))+$B25&gt;$B$5+0.2, 0, IF(OR(W$1="", $B25=""), 0, IF($B25&gt;'DOEE Payment Calculator'!$I$12, 0,  ((2/100)*FLOOR(MIN(W$1, 100000),5000)/5000)+MIN((('DOEE Payment Calculator'!$I$12+0.4-($B25+(2/100)*FLOOR(MIN(W$1, 100000),5000)/5000))/2), 0.4))))</f>
        <v>0.39999999999999974</v>
      </c>
      <c r="X25" s="19">
        <f t="shared" ref="X25" si="374">$B25+W25</f>
        <v>2.23</v>
      </c>
      <c r="Y25" s="16">
        <f>IF((IF(OR(Y$1="", $B25=""), 0, IF($B25&gt;'DOEE Payment Calculator'!$I$12, 0,  ((2/100)*FLOOR(MIN(Y$1, 100000),5000)/5000)+MIN((('DOEE Payment Calculator'!$I$12+0.4-($B25+(2/100)*FLOOR(MIN(Y$1, 100000),5000)/5000))/2), 0.4))))+$B25&gt;$B$5+0.2, 0, IF(OR(Y$1="", $B25=""), 0, IF($B25&gt;'DOEE Payment Calculator'!$I$12, 0,  ((2/100)*FLOOR(MIN(Y$1, 100000),5000)/5000)+MIN((('DOEE Payment Calculator'!$I$12+0.4-($B25+(2/100)*FLOOR(MIN(Y$1, 100000),5000)/5000))/2), 0.4))))</f>
        <v>0</v>
      </c>
      <c r="Z25" s="19">
        <f t="shared" ref="Z25" si="375">$B25+Y25</f>
        <v>1.8300000000000003</v>
      </c>
      <c r="AA25" s="16">
        <f>IF((IF(OR(AA$1="", $B25=""), 0, IF($B25&gt;'DOEE Payment Calculator'!$I$12, 0,  ((2/100)*FLOOR(MIN(AA$1, 100000),5000)/5000)+MIN((('DOEE Payment Calculator'!$I$12+0.4-($B25+(2/100)*FLOOR(MIN(AA$1, 100000),5000)/5000))/2), 0.4))))+$B25&gt;$B$5+0.2, 0, IF(OR(AA$1="", $B25=""), 0, IF($B25&gt;'DOEE Payment Calculator'!$I$12, 0,  ((2/100)*FLOOR(MIN(AA$1, 100000),5000)/5000)+MIN((('DOEE Payment Calculator'!$I$12+0.4-($B25+(2/100)*FLOOR(MIN(AA$1, 100000),5000)/5000))/2), 0.4))))</f>
        <v>0</v>
      </c>
      <c r="AB25" s="19">
        <f t="shared" ref="AB25" si="376">$B25+AA25</f>
        <v>1.8300000000000003</v>
      </c>
      <c r="AC25" s="16">
        <f>IF((IF(OR(AC$1="", $B25=""), 0, IF($B25&gt;'DOEE Payment Calculator'!$I$12, 0,  ((2/100)*FLOOR(MIN(AC$1, 100000),5000)/5000)+MIN((('DOEE Payment Calculator'!$I$12+0.4-($B25+(2/100)*FLOOR(MIN(AC$1, 100000),5000)/5000))/2), 0.4))))+$B25&gt;$B$5+0.2, 0, IF(OR(AC$1="", $B25=""), 0, IF($B25&gt;'DOEE Payment Calculator'!$I$12, 0,  ((2/100)*FLOOR(MIN(AC$1, 100000),5000)/5000)+MIN((('DOEE Payment Calculator'!$I$12+0.4-($B25+(2/100)*FLOOR(MIN(AC$1, 100000),5000)/5000))/2), 0.4))))</f>
        <v>0</v>
      </c>
      <c r="AD25" s="19">
        <f t="shared" ref="AD25" si="377">$B25+AC25</f>
        <v>1.8300000000000003</v>
      </c>
      <c r="AE25" s="16">
        <f>IF((IF(OR(AE$1="", $B25=""), 0, IF($B25&gt;'DOEE Payment Calculator'!$I$12, 0,  ((2/100)*FLOOR(MIN(AE$1, 100000),5000)/5000)+MIN((('DOEE Payment Calculator'!$I$12+0.4-($B25+(2/100)*FLOOR(MIN(AE$1, 100000),5000)/5000))/2), 0.4))))+$B25&gt;$B$5+0.2, 0, IF(OR(AE$1="", $B25=""), 0, IF($B25&gt;'DOEE Payment Calculator'!$I$12, 0,  ((2/100)*FLOOR(MIN(AE$1, 100000),5000)/5000)+MIN((('DOEE Payment Calculator'!$I$12+0.4-($B25+(2/100)*FLOOR(MIN(AE$1, 100000),5000)/5000))/2), 0.4))))</f>
        <v>0</v>
      </c>
      <c r="AF25" s="19">
        <f t="shared" ref="AF25" si="378">$B25+AE25</f>
        <v>1.8300000000000003</v>
      </c>
      <c r="AG25" s="16">
        <f>IF((IF(OR(AG$1="", $B25=""), 0, IF($B25&gt;'DOEE Payment Calculator'!$I$12, 0,  ((2/100)*FLOOR(MIN(AG$1, 100000),5000)/5000)+MIN((('DOEE Payment Calculator'!$I$12+0.4-($B25+(2/100)*FLOOR(MIN(AG$1, 100000),5000)/5000))/2), 0.4))))+$B25&gt;$B$5+0.2, 0, IF(OR(AG$1="", $B25=""), 0, IF($B25&gt;'DOEE Payment Calculator'!$I$12, 0,  ((2/100)*FLOOR(MIN(AG$1, 100000),5000)/5000)+MIN((('DOEE Payment Calculator'!$I$12+0.4-($B25+(2/100)*FLOOR(MIN(AG$1, 100000),5000)/5000))/2), 0.4))))</f>
        <v>0</v>
      </c>
      <c r="AH25" s="19">
        <f t="shared" ref="AH25" si="379">$B25+AG25</f>
        <v>1.8300000000000003</v>
      </c>
      <c r="AI25" s="16">
        <f>IF((IF(OR(AI$1="", $B25=""), 0, IF($B25&gt;'DOEE Payment Calculator'!$I$12, 0,  ((2/100)*FLOOR(MIN(AI$1, 100000),5000)/5000)+MIN((('DOEE Payment Calculator'!$I$12+0.4-($B25+(2/100)*FLOOR(MIN(AI$1, 100000),5000)/5000))/2), 0.4))))+$B25&gt;$B$5+0.2, 0, IF(OR(AI$1="", $B25=""), 0, IF($B25&gt;'DOEE Payment Calculator'!$I$12, 0,  ((2/100)*FLOOR(MIN(AI$1, 100000),5000)/5000)+MIN((('DOEE Payment Calculator'!$I$12+0.4-($B25+(2/100)*FLOOR(MIN(AI$1, 100000),5000)/5000))/2), 0.4))))</f>
        <v>0</v>
      </c>
      <c r="AJ25" s="19">
        <f t="shared" ref="AJ25" si="380">$B25+AI25</f>
        <v>1.8300000000000003</v>
      </c>
      <c r="AK25" s="16">
        <f>IF((IF(OR(AK$1="", $B25=""), 0, IF($B25&gt;'DOEE Payment Calculator'!$I$12, 0,  ((2/100)*FLOOR(MIN(AK$1, 100000),5000)/5000)+MIN((('DOEE Payment Calculator'!$I$12+0.4-($B25+(2/100)*FLOOR(MIN(AK$1, 100000),5000)/5000))/2), 0.4))))+$B25&gt;$B$5+0.2, 0, IF(OR(AK$1="", $B25=""), 0, IF($B25&gt;'DOEE Payment Calculator'!$I$12, 0,  ((2/100)*FLOOR(MIN(AK$1, 100000),5000)/5000)+MIN((('DOEE Payment Calculator'!$I$12+0.4-($B25+(2/100)*FLOOR(MIN(AK$1, 100000),5000)/5000))/2), 0.4))))</f>
        <v>0</v>
      </c>
      <c r="AL25" s="19">
        <f t="shared" ref="AL25" si="381">$B25+AK25</f>
        <v>1.8300000000000003</v>
      </c>
      <c r="AM25" s="16">
        <f>IF((IF(OR(AM$1="", $B25=""), 0, IF($B25&gt;'DOEE Payment Calculator'!$I$12, 0,  ((2/100)*FLOOR(MIN(AM$1, 100000),5000)/5000)+MIN((('DOEE Payment Calculator'!$I$12+0.4-($B25+(2/100)*FLOOR(MIN(AM$1, 100000),5000)/5000))/2), 0.4))))+$B25&gt;$B$5+0.2, 0, IF(OR(AM$1="", $B25=""), 0, IF($B25&gt;'DOEE Payment Calculator'!$I$12, 0,  ((2/100)*FLOOR(MIN(AM$1, 100000),5000)/5000)+MIN((('DOEE Payment Calculator'!$I$12+0.4-($B25+(2/100)*FLOOR(MIN(AM$1, 100000),5000)/5000))/2), 0.4))))</f>
        <v>0</v>
      </c>
      <c r="AN25" s="19">
        <f t="shared" ref="AN25" si="382">$B25+AM25</f>
        <v>1.8300000000000003</v>
      </c>
      <c r="AO25" s="16">
        <f>IF((IF(OR(AO$1="", $B25=""), 0, IF($B25&gt;'DOEE Payment Calculator'!$I$12, 0,  ((2/100)*FLOOR(MIN(AO$1, 100000),5000)/5000)+MIN((('DOEE Payment Calculator'!$I$12+0.4-($B25+(2/100)*FLOOR(MIN(AO$1, 100000),5000)/5000))/2), 0.4))))+$B25&gt;$B$5+0.2, 0, IF(OR(AO$1="", $B25=""), 0, IF($B25&gt;'DOEE Payment Calculator'!$I$12, 0,  ((2/100)*FLOOR(MIN(AO$1, 100000),5000)/5000)+MIN((('DOEE Payment Calculator'!$I$12+0.4-($B25+(2/100)*FLOOR(MIN(AO$1, 100000),5000)/5000))/2), 0.4))))</f>
        <v>0</v>
      </c>
      <c r="AP25" s="19">
        <f t="shared" ref="AP25" si="383">$B25+AO25</f>
        <v>1.8300000000000003</v>
      </c>
      <c r="AQ25" s="16">
        <f>IF((IF(OR(AQ$1="", $B25=""), 0, IF($B25&gt;'DOEE Payment Calculator'!$I$12, 0,  ((2/100)*FLOOR(MIN(AQ$1, 100000),5000)/5000)+MIN((('DOEE Payment Calculator'!$I$12+0.4-($B25+(2/100)*FLOOR(MIN(AQ$1, 100000),5000)/5000))/2), 0.4))))+$B25&gt;$B$5+0.2, 0, IF(OR(AQ$1="", $B25=""), 0, IF($B25&gt;'DOEE Payment Calculator'!$I$12, 0,  ((2/100)*FLOOR(MIN(AQ$1, 100000),5000)/5000)+MIN((('DOEE Payment Calculator'!$I$12+0.4-($B25+(2/100)*FLOOR(MIN(AQ$1, 100000),5000)/5000))/2), 0.4))))</f>
        <v>0</v>
      </c>
      <c r="AR25" s="19">
        <f t="shared" ref="AR25" si="384">$B25+AQ25</f>
        <v>1.8300000000000003</v>
      </c>
    </row>
    <row r="26" spans="2:44" ht="16.5" x14ac:dyDescent="0.3">
      <c r="B26" s="16">
        <f t="shared" si="23"/>
        <v>1.8200000000000003</v>
      </c>
      <c r="C26" s="16">
        <f>IF((IF(OR(C$1="", $B26=""), 0, IF($B26&gt;'DOEE Payment Calculator'!$I$12, 0,  ((2/100)*FLOOR(MIN(C$1, 100000),5000)/5000)+MIN((('DOEE Payment Calculator'!$I$12+0.4-($B26+(2/100)*FLOOR(MIN(C$1, 100000),5000)/5000))/2), 0.4))))+$B26&gt;$B$5+0.2, 0, IF(OR(C$1="", $B26=""), 0, IF($B26&gt;'DOEE Payment Calculator'!$I$12, 0,  ((2/100)*FLOOR(MIN(C$1, 100000),5000)/5000)+MIN((('DOEE Payment Calculator'!$I$12+0.4-($B26+(2/100)*FLOOR(MIN(C$1, 100000),5000)/5000))/2), 0.4))))</f>
        <v>0.30499999999999972</v>
      </c>
      <c r="D26" s="19">
        <f t="shared" si="2"/>
        <v>2.125</v>
      </c>
      <c r="E26" s="16">
        <f>IF((IF(OR(E$1="", $B26=""), 0, IF($B26&gt;'DOEE Payment Calculator'!$I$12, 0,  ((2/100)*FLOOR(MIN(E$1, 100000),5000)/5000)+MIN((('DOEE Payment Calculator'!$I$12+0.4-($B26+(2/100)*FLOOR(MIN(E$1, 100000),5000)/5000))/2), 0.4))))+$B26&gt;$B$5+0.2, 0, IF(OR(E$1="", $B26=""), 0, IF($B26&gt;'DOEE Payment Calculator'!$I$12, 0,  ((2/100)*FLOOR(MIN(E$1, 100000),5000)/5000)+MIN((('DOEE Payment Calculator'!$I$12+0.4-($B26+(2/100)*FLOOR(MIN(E$1, 100000),5000)/5000))/2), 0.4))))</f>
        <v>0.31499999999999972</v>
      </c>
      <c r="F26" s="19">
        <f t="shared" si="3"/>
        <v>2.1349999999999998</v>
      </c>
      <c r="G26" s="16">
        <f>IF((IF(OR(G$1="", $B26=""), 0, IF($B26&gt;'DOEE Payment Calculator'!$I$12, 0,  ((2/100)*FLOOR(MIN(G$1, 100000),5000)/5000)+MIN((('DOEE Payment Calculator'!$I$12+0.4-($B26+(2/100)*FLOOR(MIN(G$1, 100000),5000)/5000))/2), 0.4))))+$B26&gt;$B$5+0.2, 0, IF(OR(G$1="", $B26=""), 0, IF($B26&gt;'DOEE Payment Calculator'!$I$12, 0,  ((2/100)*FLOOR(MIN(G$1, 100000),5000)/5000)+MIN((('DOEE Payment Calculator'!$I$12+0.4-($B26+(2/100)*FLOOR(MIN(G$1, 100000),5000)/5000))/2), 0.4))))</f>
        <v>0.32499999999999968</v>
      </c>
      <c r="H26" s="19">
        <f t="shared" ref="H26" si="385">$B26+G26</f>
        <v>2.145</v>
      </c>
      <c r="I26" s="16">
        <f>IF((IF(OR(I$1="", $B26=""), 0, IF($B26&gt;'DOEE Payment Calculator'!$I$12, 0,  ((2/100)*FLOOR(MIN(I$1, 100000),5000)/5000)+MIN((('DOEE Payment Calculator'!$I$12+0.4-($B26+(2/100)*FLOOR(MIN(I$1, 100000),5000)/5000))/2), 0.4))))+$B26&gt;$B$5+0.2, 0, IF(OR(I$1="", $B26=""), 0, IF($B26&gt;'DOEE Payment Calculator'!$I$12, 0,  ((2/100)*FLOOR(MIN(I$1, 100000),5000)/5000)+MIN((('DOEE Payment Calculator'!$I$12+0.4-($B26+(2/100)*FLOOR(MIN(I$1, 100000),5000)/5000))/2), 0.4))))</f>
        <v>0.33499999999999969</v>
      </c>
      <c r="J26" s="19">
        <f t="shared" ref="J26" si="386">$B26+I26</f>
        <v>2.1549999999999998</v>
      </c>
      <c r="K26" s="16">
        <f>IF((IF(OR(K$1="", $B26=""), 0, IF($B26&gt;'DOEE Payment Calculator'!$I$12, 0,  ((2/100)*FLOOR(MIN(K$1, 100000),5000)/5000)+MIN((('DOEE Payment Calculator'!$I$12+0.4-($B26+(2/100)*FLOOR(MIN(K$1, 100000),5000)/5000))/2), 0.4))))+$B26&gt;$B$5+0.2, 0, IF(OR(K$1="", $B26=""), 0, IF($B26&gt;'DOEE Payment Calculator'!$I$12, 0,  ((2/100)*FLOOR(MIN(K$1, 100000),5000)/5000)+MIN((('DOEE Payment Calculator'!$I$12+0.4-($B26+(2/100)*FLOOR(MIN(K$1, 100000),5000)/5000))/2), 0.4))))</f>
        <v>0.3449999999999997</v>
      </c>
      <c r="L26" s="19">
        <f t="shared" ref="L26" si="387">$B26+K26</f>
        <v>2.165</v>
      </c>
      <c r="M26" s="16">
        <f>IF((IF(OR(M$1="", $B26=""), 0, IF($B26&gt;'DOEE Payment Calculator'!$I$12, 0,  ((2/100)*FLOOR(MIN(M$1, 100000),5000)/5000)+MIN((('DOEE Payment Calculator'!$I$12+0.4-($B26+(2/100)*FLOOR(MIN(M$1, 100000),5000)/5000))/2), 0.4))))+$B26&gt;$B$5+0.2, 0, IF(OR(M$1="", $B26=""), 0, IF($B26&gt;'DOEE Payment Calculator'!$I$12, 0,  ((2/100)*FLOOR(MIN(M$1, 100000),5000)/5000)+MIN((('DOEE Payment Calculator'!$I$12+0.4-($B26+(2/100)*FLOOR(MIN(M$1, 100000),5000)/5000))/2), 0.4))))</f>
        <v>0.35499999999999965</v>
      </c>
      <c r="N26" s="19">
        <f t="shared" ref="N26" si="388">$B26+M26</f>
        <v>2.1749999999999998</v>
      </c>
      <c r="O26" s="16">
        <f>IF((IF(OR(O$1="", $B26=""), 0, IF($B26&gt;'DOEE Payment Calculator'!$I$12, 0,  ((2/100)*FLOOR(MIN(O$1, 100000),5000)/5000)+MIN((('DOEE Payment Calculator'!$I$12+0.4-($B26+(2/100)*FLOOR(MIN(O$1, 100000),5000)/5000))/2), 0.4))))+$B26&gt;$B$5+0.2, 0, IF(OR(O$1="", $B26=""), 0, IF($B26&gt;'DOEE Payment Calculator'!$I$12, 0,  ((2/100)*FLOOR(MIN(O$1, 100000),5000)/5000)+MIN((('DOEE Payment Calculator'!$I$12+0.4-($B26+(2/100)*FLOOR(MIN(O$1, 100000),5000)/5000))/2), 0.4))))</f>
        <v>0.36499999999999966</v>
      </c>
      <c r="P26" s="19">
        <f t="shared" ref="P26" si="389">$B26+O26</f>
        <v>2.1850000000000001</v>
      </c>
      <c r="Q26" s="16">
        <f>IF((IF(OR(Q$1="", $B26=""), 0, IF($B26&gt;'DOEE Payment Calculator'!$I$12, 0,  ((2/100)*FLOOR(MIN(Q$1, 100000),5000)/5000)+MIN((('DOEE Payment Calculator'!$I$12+0.4-($B26+(2/100)*FLOOR(MIN(Q$1, 100000),5000)/5000))/2), 0.4))))+$B26&gt;$B$5+0.2, 0, IF(OR(Q$1="", $B26=""), 0, IF($B26&gt;'DOEE Payment Calculator'!$I$12, 0,  ((2/100)*FLOOR(MIN(Q$1, 100000),5000)/5000)+MIN((('DOEE Payment Calculator'!$I$12+0.4-($B26+(2/100)*FLOOR(MIN(Q$1, 100000),5000)/5000))/2), 0.4))))</f>
        <v>0.37499999999999967</v>
      </c>
      <c r="R26" s="19">
        <f t="shared" ref="R26" si="390">$B26+Q26</f>
        <v>2.1949999999999998</v>
      </c>
      <c r="S26" s="16">
        <f>IF((IF(OR(S$1="", $B26=""), 0, IF($B26&gt;'DOEE Payment Calculator'!$I$12, 0,  ((2/100)*FLOOR(MIN(S$1, 100000),5000)/5000)+MIN((('DOEE Payment Calculator'!$I$12+0.4-($B26+(2/100)*FLOOR(MIN(S$1, 100000),5000)/5000))/2), 0.4))))+$B26&gt;$B$5+0.2, 0, IF(OR(S$1="", $B26=""), 0, IF($B26&gt;'DOEE Payment Calculator'!$I$12, 0,  ((2/100)*FLOOR(MIN(S$1, 100000),5000)/5000)+MIN((('DOEE Payment Calculator'!$I$12+0.4-($B26+(2/100)*FLOOR(MIN(S$1, 100000),5000)/5000))/2), 0.4))))</f>
        <v>0.38499999999999979</v>
      </c>
      <c r="T26" s="19">
        <f t="shared" ref="T26" si="391">$B26+S26</f>
        <v>2.2050000000000001</v>
      </c>
      <c r="U26" s="16">
        <f>IF((IF(OR(U$1="", $B26=""), 0, IF($B26&gt;'DOEE Payment Calculator'!$I$12, 0,  ((2/100)*FLOOR(MIN(U$1, 100000),5000)/5000)+MIN((('DOEE Payment Calculator'!$I$12+0.4-($B26+(2/100)*FLOOR(MIN(U$1, 100000),5000)/5000))/2), 0.4))))+$B26&gt;$B$5+0.2, 0, IF(OR(U$1="", $B26=""), 0, IF($B26&gt;'DOEE Payment Calculator'!$I$12, 0,  ((2/100)*FLOOR(MIN(U$1, 100000),5000)/5000)+MIN((('DOEE Payment Calculator'!$I$12+0.4-($B26+(2/100)*FLOOR(MIN(U$1, 100000),5000)/5000))/2), 0.4))))</f>
        <v>0.39499999999999963</v>
      </c>
      <c r="V26" s="19">
        <f t="shared" ref="V26" si="392">$B26+U26</f>
        <v>2.2149999999999999</v>
      </c>
      <c r="W26" s="16">
        <f>IF((IF(OR(W$1="", $B26=""), 0, IF($B26&gt;'DOEE Payment Calculator'!$I$12, 0,  ((2/100)*FLOOR(MIN(W$1, 100000),5000)/5000)+MIN((('DOEE Payment Calculator'!$I$12+0.4-($B26+(2/100)*FLOOR(MIN(W$1, 100000),5000)/5000))/2), 0.4))))+$B26&gt;$B$5+0.2, 0, IF(OR(W$1="", $B26=""), 0, IF($B26&gt;'DOEE Payment Calculator'!$I$12, 0,  ((2/100)*FLOOR(MIN(W$1, 100000),5000)/5000)+MIN((('DOEE Payment Calculator'!$I$12+0.4-($B26+(2/100)*FLOOR(MIN(W$1, 100000),5000)/5000))/2), 0.4))))</f>
        <v>0.40499999999999964</v>
      </c>
      <c r="X26" s="19">
        <f t="shared" ref="X26" si="393">$B26+W26</f>
        <v>2.2250000000000001</v>
      </c>
      <c r="Y26" s="16">
        <f>IF((IF(OR(Y$1="", $B26=""), 0, IF($B26&gt;'DOEE Payment Calculator'!$I$12, 0,  ((2/100)*FLOOR(MIN(Y$1, 100000),5000)/5000)+MIN((('DOEE Payment Calculator'!$I$12+0.4-($B26+(2/100)*FLOOR(MIN(Y$1, 100000),5000)/5000))/2), 0.4))))+$B26&gt;$B$5+0.2, 0, IF(OR(Y$1="", $B26=""), 0, IF($B26&gt;'DOEE Payment Calculator'!$I$12, 0,  ((2/100)*FLOOR(MIN(Y$1, 100000),5000)/5000)+MIN((('DOEE Payment Calculator'!$I$12+0.4-($B26+(2/100)*FLOOR(MIN(Y$1, 100000),5000)/5000))/2), 0.4))))</f>
        <v>0</v>
      </c>
      <c r="Z26" s="19">
        <f t="shared" ref="Z26" si="394">$B26+Y26</f>
        <v>1.8200000000000003</v>
      </c>
      <c r="AA26" s="16">
        <f>IF((IF(OR(AA$1="", $B26=""), 0, IF($B26&gt;'DOEE Payment Calculator'!$I$12, 0,  ((2/100)*FLOOR(MIN(AA$1, 100000),5000)/5000)+MIN((('DOEE Payment Calculator'!$I$12+0.4-($B26+(2/100)*FLOOR(MIN(AA$1, 100000),5000)/5000))/2), 0.4))))+$B26&gt;$B$5+0.2, 0, IF(OR(AA$1="", $B26=""), 0, IF($B26&gt;'DOEE Payment Calculator'!$I$12, 0,  ((2/100)*FLOOR(MIN(AA$1, 100000),5000)/5000)+MIN((('DOEE Payment Calculator'!$I$12+0.4-($B26+(2/100)*FLOOR(MIN(AA$1, 100000),5000)/5000))/2), 0.4))))</f>
        <v>0</v>
      </c>
      <c r="AB26" s="19">
        <f t="shared" ref="AB26" si="395">$B26+AA26</f>
        <v>1.8200000000000003</v>
      </c>
      <c r="AC26" s="16">
        <f>IF((IF(OR(AC$1="", $B26=""), 0, IF($B26&gt;'DOEE Payment Calculator'!$I$12, 0,  ((2/100)*FLOOR(MIN(AC$1, 100000),5000)/5000)+MIN((('DOEE Payment Calculator'!$I$12+0.4-($B26+(2/100)*FLOOR(MIN(AC$1, 100000),5000)/5000))/2), 0.4))))+$B26&gt;$B$5+0.2, 0, IF(OR(AC$1="", $B26=""), 0, IF($B26&gt;'DOEE Payment Calculator'!$I$12, 0,  ((2/100)*FLOOR(MIN(AC$1, 100000),5000)/5000)+MIN((('DOEE Payment Calculator'!$I$12+0.4-($B26+(2/100)*FLOOR(MIN(AC$1, 100000),5000)/5000))/2), 0.4))))</f>
        <v>0</v>
      </c>
      <c r="AD26" s="19">
        <f t="shared" ref="AD26" si="396">$B26+AC26</f>
        <v>1.8200000000000003</v>
      </c>
      <c r="AE26" s="16">
        <f>IF((IF(OR(AE$1="", $B26=""), 0, IF($B26&gt;'DOEE Payment Calculator'!$I$12, 0,  ((2/100)*FLOOR(MIN(AE$1, 100000),5000)/5000)+MIN((('DOEE Payment Calculator'!$I$12+0.4-($B26+(2/100)*FLOOR(MIN(AE$1, 100000),5000)/5000))/2), 0.4))))+$B26&gt;$B$5+0.2, 0, IF(OR(AE$1="", $B26=""), 0, IF($B26&gt;'DOEE Payment Calculator'!$I$12, 0,  ((2/100)*FLOOR(MIN(AE$1, 100000),5000)/5000)+MIN((('DOEE Payment Calculator'!$I$12+0.4-($B26+(2/100)*FLOOR(MIN(AE$1, 100000),5000)/5000))/2), 0.4))))</f>
        <v>0</v>
      </c>
      <c r="AF26" s="19">
        <f t="shared" ref="AF26" si="397">$B26+AE26</f>
        <v>1.8200000000000003</v>
      </c>
      <c r="AG26" s="16">
        <f>IF((IF(OR(AG$1="", $B26=""), 0, IF($B26&gt;'DOEE Payment Calculator'!$I$12, 0,  ((2/100)*FLOOR(MIN(AG$1, 100000),5000)/5000)+MIN((('DOEE Payment Calculator'!$I$12+0.4-($B26+(2/100)*FLOOR(MIN(AG$1, 100000),5000)/5000))/2), 0.4))))+$B26&gt;$B$5+0.2, 0, IF(OR(AG$1="", $B26=""), 0, IF($B26&gt;'DOEE Payment Calculator'!$I$12, 0,  ((2/100)*FLOOR(MIN(AG$1, 100000),5000)/5000)+MIN((('DOEE Payment Calculator'!$I$12+0.4-($B26+(2/100)*FLOOR(MIN(AG$1, 100000),5000)/5000))/2), 0.4))))</f>
        <v>0</v>
      </c>
      <c r="AH26" s="19">
        <f t="shared" ref="AH26" si="398">$B26+AG26</f>
        <v>1.8200000000000003</v>
      </c>
      <c r="AI26" s="16">
        <f>IF((IF(OR(AI$1="", $B26=""), 0, IF($B26&gt;'DOEE Payment Calculator'!$I$12, 0,  ((2/100)*FLOOR(MIN(AI$1, 100000),5000)/5000)+MIN((('DOEE Payment Calculator'!$I$12+0.4-($B26+(2/100)*FLOOR(MIN(AI$1, 100000),5000)/5000))/2), 0.4))))+$B26&gt;$B$5+0.2, 0, IF(OR(AI$1="", $B26=""), 0, IF($B26&gt;'DOEE Payment Calculator'!$I$12, 0,  ((2/100)*FLOOR(MIN(AI$1, 100000),5000)/5000)+MIN((('DOEE Payment Calculator'!$I$12+0.4-($B26+(2/100)*FLOOR(MIN(AI$1, 100000),5000)/5000))/2), 0.4))))</f>
        <v>0</v>
      </c>
      <c r="AJ26" s="19">
        <f t="shared" ref="AJ26" si="399">$B26+AI26</f>
        <v>1.8200000000000003</v>
      </c>
      <c r="AK26" s="16">
        <f>IF((IF(OR(AK$1="", $B26=""), 0, IF($B26&gt;'DOEE Payment Calculator'!$I$12, 0,  ((2/100)*FLOOR(MIN(AK$1, 100000),5000)/5000)+MIN((('DOEE Payment Calculator'!$I$12+0.4-($B26+(2/100)*FLOOR(MIN(AK$1, 100000),5000)/5000))/2), 0.4))))+$B26&gt;$B$5+0.2, 0, IF(OR(AK$1="", $B26=""), 0, IF($B26&gt;'DOEE Payment Calculator'!$I$12, 0,  ((2/100)*FLOOR(MIN(AK$1, 100000),5000)/5000)+MIN((('DOEE Payment Calculator'!$I$12+0.4-($B26+(2/100)*FLOOR(MIN(AK$1, 100000),5000)/5000))/2), 0.4))))</f>
        <v>0</v>
      </c>
      <c r="AL26" s="19">
        <f t="shared" ref="AL26" si="400">$B26+AK26</f>
        <v>1.8200000000000003</v>
      </c>
      <c r="AM26" s="16">
        <f>IF((IF(OR(AM$1="", $B26=""), 0, IF($B26&gt;'DOEE Payment Calculator'!$I$12, 0,  ((2/100)*FLOOR(MIN(AM$1, 100000),5000)/5000)+MIN((('DOEE Payment Calculator'!$I$12+0.4-($B26+(2/100)*FLOOR(MIN(AM$1, 100000),5000)/5000))/2), 0.4))))+$B26&gt;$B$5+0.2, 0, IF(OR(AM$1="", $B26=""), 0, IF($B26&gt;'DOEE Payment Calculator'!$I$12, 0,  ((2/100)*FLOOR(MIN(AM$1, 100000),5000)/5000)+MIN((('DOEE Payment Calculator'!$I$12+0.4-($B26+(2/100)*FLOOR(MIN(AM$1, 100000),5000)/5000))/2), 0.4))))</f>
        <v>0</v>
      </c>
      <c r="AN26" s="19">
        <f t="shared" ref="AN26" si="401">$B26+AM26</f>
        <v>1.8200000000000003</v>
      </c>
      <c r="AO26" s="16">
        <f>IF((IF(OR(AO$1="", $B26=""), 0, IF($B26&gt;'DOEE Payment Calculator'!$I$12, 0,  ((2/100)*FLOOR(MIN(AO$1, 100000),5000)/5000)+MIN((('DOEE Payment Calculator'!$I$12+0.4-($B26+(2/100)*FLOOR(MIN(AO$1, 100000),5000)/5000))/2), 0.4))))+$B26&gt;$B$5+0.2, 0, IF(OR(AO$1="", $B26=""), 0, IF($B26&gt;'DOEE Payment Calculator'!$I$12, 0,  ((2/100)*FLOOR(MIN(AO$1, 100000),5000)/5000)+MIN((('DOEE Payment Calculator'!$I$12+0.4-($B26+(2/100)*FLOOR(MIN(AO$1, 100000),5000)/5000))/2), 0.4))))</f>
        <v>0</v>
      </c>
      <c r="AP26" s="19">
        <f t="shared" ref="AP26" si="402">$B26+AO26</f>
        <v>1.8200000000000003</v>
      </c>
      <c r="AQ26" s="16">
        <f>IF((IF(OR(AQ$1="", $B26=""), 0, IF($B26&gt;'DOEE Payment Calculator'!$I$12, 0,  ((2/100)*FLOOR(MIN(AQ$1, 100000),5000)/5000)+MIN((('DOEE Payment Calculator'!$I$12+0.4-($B26+(2/100)*FLOOR(MIN(AQ$1, 100000),5000)/5000))/2), 0.4))))+$B26&gt;$B$5+0.2, 0, IF(OR(AQ$1="", $B26=""), 0, IF($B26&gt;'DOEE Payment Calculator'!$I$12, 0,  ((2/100)*FLOOR(MIN(AQ$1, 100000),5000)/5000)+MIN((('DOEE Payment Calculator'!$I$12+0.4-($B26+(2/100)*FLOOR(MIN(AQ$1, 100000),5000)/5000))/2), 0.4))))</f>
        <v>0</v>
      </c>
      <c r="AR26" s="19">
        <f t="shared" ref="AR26" si="403">$B26+AQ26</f>
        <v>1.8200000000000003</v>
      </c>
    </row>
    <row r="27" spans="2:44" ht="16.5" x14ac:dyDescent="0.3">
      <c r="B27" s="16">
        <f t="shared" si="23"/>
        <v>1.8100000000000003</v>
      </c>
      <c r="C27" s="16">
        <f>IF((IF(OR(C$1="", $B27=""), 0, IF($B27&gt;'DOEE Payment Calculator'!$I$12, 0,  ((2/100)*FLOOR(MIN(C$1, 100000),5000)/5000)+MIN((('DOEE Payment Calculator'!$I$12+0.4-($B27+(2/100)*FLOOR(MIN(C$1, 100000),5000)/5000))/2), 0.4))))+$B27&gt;$B$5+0.2, 0, IF(OR(C$1="", $B27=""), 0, IF($B27&gt;'DOEE Payment Calculator'!$I$12, 0,  ((2/100)*FLOOR(MIN(C$1, 100000),5000)/5000)+MIN((('DOEE Payment Calculator'!$I$12+0.4-($B27+(2/100)*FLOOR(MIN(C$1, 100000),5000)/5000))/2), 0.4))))</f>
        <v>0.30999999999999972</v>
      </c>
      <c r="D27" s="19">
        <f t="shared" si="2"/>
        <v>2.12</v>
      </c>
      <c r="E27" s="16">
        <f>IF((IF(OR(E$1="", $B27=""), 0, IF($B27&gt;'DOEE Payment Calculator'!$I$12, 0,  ((2/100)*FLOOR(MIN(E$1, 100000),5000)/5000)+MIN((('DOEE Payment Calculator'!$I$12+0.4-($B27+(2/100)*FLOOR(MIN(E$1, 100000),5000)/5000))/2), 0.4))))+$B27&gt;$B$5+0.2, 0, IF(OR(E$1="", $B27=""), 0, IF($B27&gt;'DOEE Payment Calculator'!$I$12, 0,  ((2/100)*FLOOR(MIN(E$1, 100000),5000)/5000)+MIN((('DOEE Payment Calculator'!$I$12+0.4-($B27+(2/100)*FLOOR(MIN(E$1, 100000),5000)/5000))/2), 0.4))))</f>
        <v>0.31999999999999973</v>
      </c>
      <c r="F27" s="19">
        <f t="shared" si="3"/>
        <v>2.13</v>
      </c>
      <c r="G27" s="16">
        <f>IF((IF(OR(G$1="", $B27=""), 0, IF($B27&gt;'DOEE Payment Calculator'!$I$12, 0,  ((2/100)*FLOOR(MIN(G$1, 100000),5000)/5000)+MIN((('DOEE Payment Calculator'!$I$12+0.4-($B27+(2/100)*FLOOR(MIN(G$1, 100000),5000)/5000))/2), 0.4))))+$B27&gt;$B$5+0.2, 0, IF(OR(G$1="", $B27=""), 0, IF($B27&gt;'DOEE Payment Calculator'!$I$12, 0,  ((2/100)*FLOOR(MIN(G$1, 100000),5000)/5000)+MIN((('DOEE Payment Calculator'!$I$12+0.4-($B27+(2/100)*FLOOR(MIN(G$1, 100000),5000)/5000))/2), 0.4))))</f>
        <v>0.32999999999999968</v>
      </c>
      <c r="H27" s="19">
        <f t="shared" ref="H27" si="404">$B27+G27</f>
        <v>2.14</v>
      </c>
      <c r="I27" s="16">
        <f>IF((IF(OR(I$1="", $B27=""), 0, IF($B27&gt;'DOEE Payment Calculator'!$I$12, 0,  ((2/100)*FLOOR(MIN(I$1, 100000),5000)/5000)+MIN((('DOEE Payment Calculator'!$I$12+0.4-($B27+(2/100)*FLOOR(MIN(I$1, 100000),5000)/5000))/2), 0.4))))+$B27&gt;$B$5+0.2, 0, IF(OR(I$1="", $B27=""), 0, IF($B27&gt;'DOEE Payment Calculator'!$I$12, 0,  ((2/100)*FLOOR(MIN(I$1, 100000),5000)/5000)+MIN((('DOEE Payment Calculator'!$I$12+0.4-($B27+(2/100)*FLOOR(MIN(I$1, 100000),5000)/5000))/2), 0.4))))</f>
        <v>0.33999999999999969</v>
      </c>
      <c r="J27" s="19">
        <f t="shared" ref="J27" si="405">$B27+I27</f>
        <v>2.15</v>
      </c>
      <c r="K27" s="16">
        <f>IF((IF(OR(K$1="", $B27=""), 0, IF($B27&gt;'DOEE Payment Calculator'!$I$12, 0,  ((2/100)*FLOOR(MIN(K$1, 100000),5000)/5000)+MIN((('DOEE Payment Calculator'!$I$12+0.4-($B27+(2/100)*FLOOR(MIN(K$1, 100000),5000)/5000))/2), 0.4))))+$B27&gt;$B$5+0.2, 0, IF(OR(K$1="", $B27=""), 0, IF($B27&gt;'DOEE Payment Calculator'!$I$12, 0,  ((2/100)*FLOOR(MIN(K$1, 100000),5000)/5000)+MIN((('DOEE Payment Calculator'!$I$12+0.4-($B27+(2/100)*FLOOR(MIN(K$1, 100000),5000)/5000))/2), 0.4))))</f>
        <v>0.3499999999999997</v>
      </c>
      <c r="L27" s="19">
        <f t="shared" ref="L27" si="406">$B27+K27</f>
        <v>2.16</v>
      </c>
      <c r="M27" s="16">
        <f>IF((IF(OR(M$1="", $B27=""), 0, IF($B27&gt;'DOEE Payment Calculator'!$I$12, 0,  ((2/100)*FLOOR(MIN(M$1, 100000),5000)/5000)+MIN((('DOEE Payment Calculator'!$I$12+0.4-($B27+(2/100)*FLOOR(MIN(M$1, 100000),5000)/5000))/2), 0.4))))+$B27&gt;$B$5+0.2, 0, IF(OR(M$1="", $B27=""), 0, IF($B27&gt;'DOEE Payment Calculator'!$I$12, 0,  ((2/100)*FLOOR(MIN(M$1, 100000),5000)/5000)+MIN((('DOEE Payment Calculator'!$I$12+0.4-($B27+(2/100)*FLOOR(MIN(M$1, 100000),5000)/5000))/2), 0.4))))</f>
        <v>0.35999999999999965</v>
      </c>
      <c r="N27" s="19">
        <f t="shared" ref="N27" si="407">$B27+M27</f>
        <v>2.17</v>
      </c>
      <c r="O27" s="16">
        <f>IF((IF(OR(O$1="", $B27=""), 0, IF($B27&gt;'DOEE Payment Calculator'!$I$12, 0,  ((2/100)*FLOOR(MIN(O$1, 100000),5000)/5000)+MIN((('DOEE Payment Calculator'!$I$12+0.4-($B27+(2/100)*FLOOR(MIN(O$1, 100000),5000)/5000))/2), 0.4))))+$B27&gt;$B$5+0.2, 0, IF(OR(O$1="", $B27=""), 0, IF($B27&gt;'DOEE Payment Calculator'!$I$12, 0,  ((2/100)*FLOOR(MIN(O$1, 100000),5000)/5000)+MIN((('DOEE Payment Calculator'!$I$12+0.4-($B27+(2/100)*FLOOR(MIN(O$1, 100000),5000)/5000))/2), 0.4))))</f>
        <v>0.36999999999999977</v>
      </c>
      <c r="P27" s="19">
        <f t="shared" ref="P27" si="408">$B27+O27</f>
        <v>2.1800000000000002</v>
      </c>
      <c r="Q27" s="16">
        <f>IF((IF(OR(Q$1="", $B27=""), 0, IF($B27&gt;'DOEE Payment Calculator'!$I$12, 0,  ((2/100)*FLOOR(MIN(Q$1, 100000),5000)/5000)+MIN((('DOEE Payment Calculator'!$I$12+0.4-($B27+(2/100)*FLOOR(MIN(Q$1, 100000),5000)/5000))/2), 0.4))))+$B27&gt;$B$5+0.2, 0, IF(OR(Q$1="", $B27=""), 0, IF($B27&gt;'DOEE Payment Calculator'!$I$12, 0,  ((2/100)*FLOOR(MIN(Q$1, 100000),5000)/5000)+MIN((('DOEE Payment Calculator'!$I$12+0.4-($B27+(2/100)*FLOOR(MIN(Q$1, 100000),5000)/5000))/2), 0.4))))</f>
        <v>0.37999999999999978</v>
      </c>
      <c r="R27" s="19">
        <f t="shared" ref="R27" si="409">$B27+Q27</f>
        <v>2.19</v>
      </c>
      <c r="S27" s="16">
        <f>IF((IF(OR(S$1="", $B27=""), 0, IF($B27&gt;'DOEE Payment Calculator'!$I$12, 0,  ((2/100)*FLOOR(MIN(S$1, 100000),5000)/5000)+MIN((('DOEE Payment Calculator'!$I$12+0.4-($B27+(2/100)*FLOOR(MIN(S$1, 100000),5000)/5000))/2), 0.4))))+$B27&gt;$B$5+0.2, 0, IF(OR(S$1="", $B27=""), 0, IF($B27&gt;'DOEE Payment Calculator'!$I$12, 0,  ((2/100)*FLOOR(MIN(S$1, 100000),5000)/5000)+MIN((('DOEE Payment Calculator'!$I$12+0.4-($B27+(2/100)*FLOOR(MIN(S$1, 100000),5000)/5000))/2), 0.4))))</f>
        <v>0.38999999999999979</v>
      </c>
      <c r="T27" s="19">
        <f t="shared" ref="T27" si="410">$B27+S27</f>
        <v>2.2000000000000002</v>
      </c>
      <c r="U27" s="16">
        <f>IF((IF(OR(U$1="", $B27=""), 0, IF($B27&gt;'DOEE Payment Calculator'!$I$12, 0,  ((2/100)*FLOOR(MIN(U$1, 100000),5000)/5000)+MIN((('DOEE Payment Calculator'!$I$12+0.4-($B27+(2/100)*FLOOR(MIN(U$1, 100000),5000)/5000))/2), 0.4))))+$B27&gt;$B$5+0.2, 0, IF(OR(U$1="", $B27=""), 0, IF($B27&gt;'DOEE Payment Calculator'!$I$12, 0,  ((2/100)*FLOOR(MIN(U$1, 100000),5000)/5000)+MIN((('DOEE Payment Calculator'!$I$12+0.4-($B27+(2/100)*FLOOR(MIN(U$1, 100000),5000)/5000))/2), 0.4))))</f>
        <v>0.39999999999999974</v>
      </c>
      <c r="V27" s="19">
        <f t="shared" ref="V27" si="411">$B27+U27</f>
        <v>2.21</v>
      </c>
      <c r="W27" s="16">
        <f>IF((IF(OR(W$1="", $B27=""), 0, IF($B27&gt;'DOEE Payment Calculator'!$I$12, 0,  ((2/100)*FLOOR(MIN(W$1, 100000),5000)/5000)+MIN((('DOEE Payment Calculator'!$I$12+0.4-($B27+(2/100)*FLOOR(MIN(W$1, 100000),5000)/5000))/2), 0.4))))+$B27&gt;$B$5+0.2, 0, IF(OR(W$1="", $B27=""), 0, IF($B27&gt;'DOEE Payment Calculator'!$I$12, 0,  ((2/100)*FLOOR(MIN(W$1, 100000),5000)/5000)+MIN((('DOEE Payment Calculator'!$I$12+0.4-($B27+(2/100)*FLOOR(MIN(W$1, 100000),5000)/5000))/2), 0.4))))</f>
        <v>0.40999999999999975</v>
      </c>
      <c r="X27" s="19">
        <f t="shared" ref="X27" si="412">$B27+W27</f>
        <v>2.2200000000000002</v>
      </c>
      <c r="Y27" s="16">
        <f>IF((IF(OR(Y$1="", $B27=""), 0, IF($B27&gt;'DOEE Payment Calculator'!$I$12, 0,  ((2/100)*FLOOR(MIN(Y$1, 100000),5000)/5000)+MIN((('DOEE Payment Calculator'!$I$12+0.4-($B27+(2/100)*FLOOR(MIN(Y$1, 100000),5000)/5000))/2), 0.4))))+$B27&gt;$B$5+0.2, 0, IF(OR(Y$1="", $B27=""), 0, IF($B27&gt;'DOEE Payment Calculator'!$I$12, 0,  ((2/100)*FLOOR(MIN(Y$1, 100000),5000)/5000)+MIN((('DOEE Payment Calculator'!$I$12+0.4-($B27+(2/100)*FLOOR(MIN(Y$1, 100000),5000)/5000))/2), 0.4))))</f>
        <v>0.41999999999999971</v>
      </c>
      <c r="Z27" s="19">
        <f t="shared" ref="Z27" si="413">$B27+Y27</f>
        <v>2.23</v>
      </c>
      <c r="AA27" s="16">
        <f>IF((IF(OR(AA$1="", $B27=""), 0, IF($B27&gt;'DOEE Payment Calculator'!$I$12, 0,  ((2/100)*FLOOR(MIN(AA$1, 100000),5000)/5000)+MIN((('DOEE Payment Calculator'!$I$12+0.4-($B27+(2/100)*FLOOR(MIN(AA$1, 100000),5000)/5000))/2), 0.4))))+$B27&gt;$B$5+0.2, 0, IF(OR(AA$1="", $B27=""), 0, IF($B27&gt;'DOEE Payment Calculator'!$I$12, 0,  ((2/100)*FLOOR(MIN(AA$1, 100000),5000)/5000)+MIN((('DOEE Payment Calculator'!$I$12+0.4-($B27+(2/100)*FLOOR(MIN(AA$1, 100000),5000)/5000))/2), 0.4))))</f>
        <v>0</v>
      </c>
      <c r="AB27" s="19">
        <f t="shared" ref="AB27" si="414">$B27+AA27</f>
        <v>1.8100000000000003</v>
      </c>
      <c r="AC27" s="16">
        <f>IF((IF(OR(AC$1="", $B27=""), 0, IF($B27&gt;'DOEE Payment Calculator'!$I$12, 0,  ((2/100)*FLOOR(MIN(AC$1, 100000),5000)/5000)+MIN((('DOEE Payment Calculator'!$I$12+0.4-($B27+(2/100)*FLOOR(MIN(AC$1, 100000),5000)/5000))/2), 0.4))))+$B27&gt;$B$5+0.2, 0, IF(OR(AC$1="", $B27=""), 0, IF($B27&gt;'DOEE Payment Calculator'!$I$12, 0,  ((2/100)*FLOOR(MIN(AC$1, 100000),5000)/5000)+MIN((('DOEE Payment Calculator'!$I$12+0.4-($B27+(2/100)*FLOOR(MIN(AC$1, 100000),5000)/5000))/2), 0.4))))</f>
        <v>0</v>
      </c>
      <c r="AD27" s="19">
        <f t="shared" ref="AD27" si="415">$B27+AC27</f>
        <v>1.8100000000000003</v>
      </c>
      <c r="AE27" s="16">
        <f>IF((IF(OR(AE$1="", $B27=""), 0, IF($B27&gt;'DOEE Payment Calculator'!$I$12, 0,  ((2/100)*FLOOR(MIN(AE$1, 100000),5000)/5000)+MIN((('DOEE Payment Calculator'!$I$12+0.4-($B27+(2/100)*FLOOR(MIN(AE$1, 100000),5000)/5000))/2), 0.4))))+$B27&gt;$B$5+0.2, 0, IF(OR(AE$1="", $B27=""), 0, IF($B27&gt;'DOEE Payment Calculator'!$I$12, 0,  ((2/100)*FLOOR(MIN(AE$1, 100000),5000)/5000)+MIN((('DOEE Payment Calculator'!$I$12+0.4-($B27+(2/100)*FLOOR(MIN(AE$1, 100000),5000)/5000))/2), 0.4))))</f>
        <v>0</v>
      </c>
      <c r="AF27" s="19">
        <f t="shared" ref="AF27" si="416">$B27+AE27</f>
        <v>1.8100000000000003</v>
      </c>
      <c r="AG27" s="16">
        <f>IF((IF(OR(AG$1="", $B27=""), 0, IF($B27&gt;'DOEE Payment Calculator'!$I$12, 0,  ((2/100)*FLOOR(MIN(AG$1, 100000),5000)/5000)+MIN((('DOEE Payment Calculator'!$I$12+0.4-($B27+(2/100)*FLOOR(MIN(AG$1, 100000),5000)/5000))/2), 0.4))))+$B27&gt;$B$5+0.2, 0, IF(OR(AG$1="", $B27=""), 0, IF($B27&gt;'DOEE Payment Calculator'!$I$12, 0,  ((2/100)*FLOOR(MIN(AG$1, 100000),5000)/5000)+MIN((('DOEE Payment Calculator'!$I$12+0.4-($B27+(2/100)*FLOOR(MIN(AG$1, 100000),5000)/5000))/2), 0.4))))</f>
        <v>0</v>
      </c>
      <c r="AH27" s="19">
        <f t="shared" ref="AH27" si="417">$B27+AG27</f>
        <v>1.8100000000000003</v>
      </c>
      <c r="AI27" s="16">
        <f>IF((IF(OR(AI$1="", $B27=""), 0, IF($B27&gt;'DOEE Payment Calculator'!$I$12, 0,  ((2/100)*FLOOR(MIN(AI$1, 100000),5000)/5000)+MIN((('DOEE Payment Calculator'!$I$12+0.4-($B27+(2/100)*FLOOR(MIN(AI$1, 100000),5000)/5000))/2), 0.4))))+$B27&gt;$B$5+0.2, 0, IF(OR(AI$1="", $B27=""), 0, IF($B27&gt;'DOEE Payment Calculator'!$I$12, 0,  ((2/100)*FLOOR(MIN(AI$1, 100000),5000)/5000)+MIN((('DOEE Payment Calculator'!$I$12+0.4-($B27+(2/100)*FLOOR(MIN(AI$1, 100000),5000)/5000))/2), 0.4))))</f>
        <v>0</v>
      </c>
      <c r="AJ27" s="19">
        <f t="shared" ref="AJ27" si="418">$B27+AI27</f>
        <v>1.8100000000000003</v>
      </c>
      <c r="AK27" s="16">
        <f>IF((IF(OR(AK$1="", $B27=""), 0, IF($B27&gt;'DOEE Payment Calculator'!$I$12, 0,  ((2/100)*FLOOR(MIN(AK$1, 100000),5000)/5000)+MIN((('DOEE Payment Calculator'!$I$12+0.4-($B27+(2/100)*FLOOR(MIN(AK$1, 100000),5000)/5000))/2), 0.4))))+$B27&gt;$B$5+0.2, 0, IF(OR(AK$1="", $B27=""), 0, IF($B27&gt;'DOEE Payment Calculator'!$I$12, 0,  ((2/100)*FLOOR(MIN(AK$1, 100000),5000)/5000)+MIN((('DOEE Payment Calculator'!$I$12+0.4-($B27+(2/100)*FLOOR(MIN(AK$1, 100000),5000)/5000))/2), 0.4))))</f>
        <v>0</v>
      </c>
      <c r="AL27" s="19">
        <f t="shared" ref="AL27" si="419">$B27+AK27</f>
        <v>1.8100000000000003</v>
      </c>
      <c r="AM27" s="16">
        <f>IF((IF(OR(AM$1="", $B27=""), 0, IF($B27&gt;'DOEE Payment Calculator'!$I$12, 0,  ((2/100)*FLOOR(MIN(AM$1, 100000),5000)/5000)+MIN((('DOEE Payment Calculator'!$I$12+0.4-($B27+(2/100)*FLOOR(MIN(AM$1, 100000),5000)/5000))/2), 0.4))))+$B27&gt;$B$5+0.2, 0, IF(OR(AM$1="", $B27=""), 0, IF($B27&gt;'DOEE Payment Calculator'!$I$12, 0,  ((2/100)*FLOOR(MIN(AM$1, 100000),5000)/5000)+MIN((('DOEE Payment Calculator'!$I$12+0.4-($B27+(2/100)*FLOOR(MIN(AM$1, 100000),5000)/5000))/2), 0.4))))</f>
        <v>0</v>
      </c>
      <c r="AN27" s="19">
        <f t="shared" ref="AN27" si="420">$B27+AM27</f>
        <v>1.8100000000000003</v>
      </c>
      <c r="AO27" s="16">
        <f>IF((IF(OR(AO$1="", $B27=""), 0, IF($B27&gt;'DOEE Payment Calculator'!$I$12, 0,  ((2/100)*FLOOR(MIN(AO$1, 100000),5000)/5000)+MIN((('DOEE Payment Calculator'!$I$12+0.4-($B27+(2/100)*FLOOR(MIN(AO$1, 100000),5000)/5000))/2), 0.4))))+$B27&gt;$B$5+0.2, 0, IF(OR(AO$1="", $B27=""), 0, IF($B27&gt;'DOEE Payment Calculator'!$I$12, 0,  ((2/100)*FLOOR(MIN(AO$1, 100000),5000)/5000)+MIN((('DOEE Payment Calculator'!$I$12+0.4-($B27+(2/100)*FLOOR(MIN(AO$1, 100000),5000)/5000))/2), 0.4))))</f>
        <v>0</v>
      </c>
      <c r="AP27" s="19">
        <f t="shared" ref="AP27" si="421">$B27+AO27</f>
        <v>1.8100000000000003</v>
      </c>
      <c r="AQ27" s="16">
        <f>IF((IF(OR(AQ$1="", $B27=""), 0, IF($B27&gt;'DOEE Payment Calculator'!$I$12, 0,  ((2/100)*FLOOR(MIN(AQ$1, 100000),5000)/5000)+MIN((('DOEE Payment Calculator'!$I$12+0.4-($B27+(2/100)*FLOOR(MIN(AQ$1, 100000),5000)/5000))/2), 0.4))))+$B27&gt;$B$5+0.2, 0, IF(OR(AQ$1="", $B27=""), 0, IF($B27&gt;'DOEE Payment Calculator'!$I$12, 0,  ((2/100)*FLOOR(MIN(AQ$1, 100000),5000)/5000)+MIN((('DOEE Payment Calculator'!$I$12+0.4-($B27+(2/100)*FLOOR(MIN(AQ$1, 100000),5000)/5000))/2), 0.4))))</f>
        <v>0</v>
      </c>
      <c r="AR27" s="19">
        <f t="shared" ref="AR27" si="422">$B27+AQ27</f>
        <v>1.8100000000000003</v>
      </c>
    </row>
    <row r="28" spans="2:44" ht="16.5" x14ac:dyDescent="0.3">
      <c r="B28" s="16">
        <f t="shared" si="23"/>
        <v>1.8000000000000003</v>
      </c>
      <c r="C28" s="16">
        <f>IF((IF(OR(C$1="", $B28=""), 0, IF($B28&gt;'DOEE Payment Calculator'!$I$12, 0,  ((2/100)*FLOOR(MIN(C$1, 100000),5000)/5000)+MIN((('DOEE Payment Calculator'!$I$12+0.4-($B28+(2/100)*FLOOR(MIN(C$1, 100000),5000)/5000))/2), 0.4))))+$B28&gt;$B$5+0.2, 0, IF(OR(C$1="", $B28=""), 0, IF($B28&gt;'DOEE Payment Calculator'!$I$12, 0,  ((2/100)*FLOOR(MIN(C$1, 100000),5000)/5000)+MIN((('DOEE Payment Calculator'!$I$12+0.4-($B28+(2/100)*FLOOR(MIN(C$1, 100000),5000)/5000))/2), 0.4))))</f>
        <v>0.31499999999999972</v>
      </c>
      <c r="D28" s="19">
        <f t="shared" si="2"/>
        <v>2.1150000000000002</v>
      </c>
      <c r="E28" s="16">
        <f>IF((IF(OR(E$1="", $B28=""), 0, IF($B28&gt;'DOEE Payment Calculator'!$I$12, 0,  ((2/100)*FLOOR(MIN(E$1, 100000),5000)/5000)+MIN((('DOEE Payment Calculator'!$I$12+0.4-($B28+(2/100)*FLOOR(MIN(E$1, 100000),5000)/5000))/2), 0.4))))+$B28&gt;$B$5+0.2, 0, IF(OR(E$1="", $B28=""), 0, IF($B28&gt;'DOEE Payment Calculator'!$I$12, 0,  ((2/100)*FLOOR(MIN(E$1, 100000),5000)/5000)+MIN((('DOEE Payment Calculator'!$I$12+0.4-($B28+(2/100)*FLOOR(MIN(E$1, 100000),5000)/5000))/2), 0.4))))</f>
        <v>0.32499999999999973</v>
      </c>
      <c r="F28" s="19">
        <f t="shared" si="3"/>
        <v>2.125</v>
      </c>
      <c r="G28" s="16">
        <f>IF((IF(OR(G$1="", $B28=""), 0, IF($B28&gt;'DOEE Payment Calculator'!$I$12, 0,  ((2/100)*FLOOR(MIN(G$1, 100000),5000)/5000)+MIN((('DOEE Payment Calculator'!$I$12+0.4-($B28+(2/100)*FLOOR(MIN(G$1, 100000),5000)/5000))/2), 0.4))))+$B28&gt;$B$5+0.2, 0, IF(OR(G$1="", $B28=""), 0, IF($B28&gt;'DOEE Payment Calculator'!$I$12, 0,  ((2/100)*FLOOR(MIN(G$1, 100000),5000)/5000)+MIN((('DOEE Payment Calculator'!$I$12+0.4-($B28+(2/100)*FLOOR(MIN(G$1, 100000),5000)/5000))/2), 0.4))))</f>
        <v>0.33499999999999969</v>
      </c>
      <c r="H28" s="19">
        <f t="shared" ref="H28" si="423">$B28+G28</f>
        <v>2.1349999999999998</v>
      </c>
      <c r="I28" s="16">
        <f>IF((IF(OR(I$1="", $B28=""), 0, IF($B28&gt;'DOEE Payment Calculator'!$I$12, 0,  ((2/100)*FLOOR(MIN(I$1, 100000),5000)/5000)+MIN((('DOEE Payment Calculator'!$I$12+0.4-($B28+(2/100)*FLOOR(MIN(I$1, 100000),5000)/5000))/2), 0.4))))+$B28&gt;$B$5+0.2, 0, IF(OR(I$1="", $B28=""), 0, IF($B28&gt;'DOEE Payment Calculator'!$I$12, 0,  ((2/100)*FLOOR(MIN(I$1, 100000),5000)/5000)+MIN((('DOEE Payment Calculator'!$I$12+0.4-($B28+(2/100)*FLOOR(MIN(I$1, 100000),5000)/5000))/2), 0.4))))</f>
        <v>0.3449999999999997</v>
      </c>
      <c r="J28" s="19">
        <f t="shared" ref="J28" si="424">$B28+I28</f>
        <v>2.145</v>
      </c>
      <c r="K28" s="16">
        <f>IF((IF(OR(K$1="", $B28=""), 0, IF($B28&gt;'DOEE Payment Calculator'!$I$12, 0,  ((2/100)*FLOOR(MIN(K$1, 100000),5000)/5000)+MIN((('DOEE Payment Calculator'!$I$12+0.4-($B28+(2/100)*FLOOR(MIN(K$1, 100000),5000)/5000))/2), 0.4))))+$B28&gt;$B$5+0.2, 0, IF(OR(K$1="", $B28=""), 0, IF($B28&gt;'DOEE Payment Calculator'!$I$12, 0,  ((2/100)*FLOOR(MIN(K$1, 100000),5000)/5000)+MIN((('DOEE Payment Calculator'!$I$12+0.4-($B28+(2/100)*FLOOR(MIN(K$1, 100000),5000)/5000))/2), 0.4))))</f>
        <v>0.3549999999999997</v>
      </c>
      <c r="L28" s="19">
        <f t="shared" ref="L28" si="425">$B28+K28</f>
        <v>2.1549999999999998</v>
      </c>
      <c r="M28" s="16">
        <f>IF((IF(OR(M$1="", $B28=""), 0, IF($B28&gt;'DOEE Payment Calculator'!$I$12, 0,  ((2/100)*FLOOR(MIN(M$1, 100000),5000)/5000)+MIN((('DOEE Payment Calculator'!$I$12+0.4-($B28+(2/100)*FLOOR(MIN(M$1, 100000),5000)/5000))/2), 0.4))))+$B28&gt;$B$5+0.2, 0, IF(OR(M$1="", $B28=""), 0, IF($B28&gt;'DOEE Payment Calculator'!$I$12, 0,  ((2/100)*FLOOR(MIN(M$1, 100000),5000)/5000)+MIN((('DOEE Payment Calculator'!$I$12+0.4-($B28+(2/100)*FLOOR(MIN(M$1, 100000),5000)/5000))/2), 0.4))))</f>
        <v>0.36499999999999966</v>
      </c>
      <c r="N28" s="19">
        <f t="shared" ref="N28" si="426">$B28+M28</f>
        <v>2.165</v>
      </c>
      <c r="O28" s="16">
        <f>IF((IF(OR(O$1="", $B28=""), 0, IF($B28&gt;'DOEE Payment Calculator'!$I$12, 0,  ((2/100)*FLOOR(MIN(O$1, 100000),5000)/5000)+MIN((('DOEE Payment Calculator'!$I$12+0.4-($B28+(2/100)*FLOOR(MIN(O$1, 100000),5000)/5000))/2), 0.4))))+$B28&gt;$B$5+0.2, 0, IF(OR(O$1="", $B28=""), 0, IF($B28&gt;'DOEE Payment Calculator'!$I$12, 0,  ((2/100)*FLOOR(MIN(O$1, 100000),5000)/5000)+MIN((('DOEE Payment Calculator'!$I$12+0.4-($B28+(2/100)*FLOOR(MIN(O$1, 100000),5000)/5000))/2), 0.4))))</f>
        <v>0.37499999999999967</v>
      </c>
      <c r="P28" s="19">
        <f t="shared" ref="P28" si="427">$B28+O28</f>
        <v>2.1749999999999998</v>
      </c>
      <c r="Q28" s="16">
        <f>IF((IF(OR(Q$1="", $B28=""), 0, IF($B28&gt;'DOEE Payment Calculator'!$I$12, 0,  ((2/100)*FLOOR(MIN(Q$1, 100000),5000)/5000)+MIN((('DOEE Payment Calculator'!$I$12+0.4-($B28+(2/100)*FLOOR(MIN(Q$1, 100000),5000)/5000))/2), 0.4))))+$B28&gt;$B$5+0.2, 0, IF(OR(Q$1="", $B28=""), 0, IF($B28&gt;'DOEE Payment Calculator'!$I$12, 0,  ((2/100)*FLOOR(MIN(Q$1, 100000),5000)/5000)+MIN((('DOEE Payment Calculator'!$I$12+0.4-($B28+(2/100)*FLOOR(MIN(Q$1, 100000),5000)/5000))/2), 0.4))))</f>
        <v>0.38499999999999968</v>
      </c>
      <c r="R28" s="19">
        <f t="shared" ref="R28" si="428">$B28+Q28</f>
        <v>2.1850000000000001</v>
      </c>
      <c r="S28" s="16">
        <f>IF((IF(OR(S$1="", $B28=""), 0, IF($B28&gt;'DOEE Payment Calculator'!$I$12, 0,  ((2/100)*FLOOR(MIN(S$1, 100000),5000)/5000)+MIN((('DOEE Payment Calculator'!$I$12+0.4-($B28+(2/100)*FLOOR(MIN(S$1, 100000),5000)/5000))/2), 0.4))))+$B28&gt;$B$5+0.2, 0, IF(OR(S$1="", $B28=""), 0, IF($B28&gt;'DOEE Payment Calculator'!$I$12, 0,  ((2/100)*FLOOR(MIN(S$1, 100000),5000)/5000)+MIN((('DOEE Payment Calculator'!$I$12+0.4-($B28+(2/100)*FLOOR(MIN(S$1, 100000),5000)/5000))/2), 0.4))))</f>
        <v>0.3949999999999998</v>
      </c>
      <c r="T28" s="19">
        <f t="shared" ref="T28" si="429">$B28+S28</f>
        <v>2.1950000000000003</v>
      </c>
      <c r="U28" s="16">
        <f>IF((IF(OR(U$1="", $B28=""), 0, IF($B28&gt;'DOEE Payment Calculator'!$I$12, 0,  ((2/100)*FLOOR(MIN(U$1, 100000),5000)/5000)+MIN((('DOEE Payment Calculator'!$I$12+0.4-($B28+(2/100)*FLOOR(MIN(U$1, 100000),5000)/5000))/2), 0.4))))+$B28&gt;$B$5+0.2, 0, IF(OR(U$1="", $B28=""), 0, IF($B28&gt;'DOEE Payment Calculator'!$I$12, 0,  ((2/100)*FLOOR(MIN(U$1, 100000),5000)/5000)+MIN((('DOEE Payment Calculator'!$I$12+0.4-($B28+(2/100)*FLOOR(MIN(U$1, 100000),5000)/5000))/2), 0.4))))</f>
        <v>0.40499999999999975</v>
      </c>
      <c r="V28" s="19">
        <f t="shared" ref="V28" si="430">$B28+U28</f>
        <v>2.2050000000000001</v>
      </c>
      <c r="W28" s="16">
        <f>IF((IF(OR(W$1="", $B28=""), 0, IF($B28&gt;'DOEE Payment Calculator'!$I$12, 0,  ((2/100)*FLOOR(MIN(W$1, 100000),5000)/5000)+MIN((('DOEE Payment Calculator'!$I$12+0.4-($B28+(2/100)*FLOOR(MIN(W$1, 100000),5000)/5000))/2), 0.4))))+$B28&gt;$B$5+0.2, 0, IF(OR(W$1="", $B28=""), 0, IF($B28&gt;'DOEE Payment Calculator'!$I$12, 0,  ((2/100)*FLOOR(MIN(W$1, 100000),5000)/5000)+MIN((('DOEE Payment Calculator'!$I$12+0.4-($B28+(2/100)*FLOOR(MIN(W$1, 100000),5000)/5000))/2), 0.4))))</f>
        <v>0.41499999999999965</v>
      </c>
      <c r="X28" s="19">
        <f t="shared" ref="X28" si="431">$B28+W28</f>
        <v>2.2149999999999999</v>
      </c>
      <c r="Y28" s="16">
        <f>IF((IF(OR(Y$1="", $B28=""), 0, IF($B28&gt;'DOEE Payment Calculator'!$I$12, 0,  ((2/100)*FLOOR(MIN(Y$1, 100000),5000)/5000)+MIN((('DOEE Payment Calculator'!$I$12+0.4-($B28+(2/100)*FLOOR(MIN(Y$1, 100000),5000)/5000))/2), 0.4))))+$B28&gt;$B$5+0.2, 0, IF(OR(Y$1="", $B28=""), 0, IF($B28&gt;'DOEE Payment Calculator'!$I$12, 0,  ((2/100)*FLOOR(MIN(Y$1, 100000),5000)/5000)+MIN((('DOEE Payment Calculator'!$I$12+0.4-($B28+(2/100)*FLOOR(MIN(Y$1, 100000),5000)/5000))/2), 0.4))))</f>
        <v>0.4249999999999996</v>
      </c>
      <c r="Z28" s="19">
        <f t="shared" ref="Z28" si="432">$B28+Y28</f>
        <v>2.2249999999999996</v>
      </c>
      <c r="AA28" s="16">
        <f>IF((IF(OR(AA$1="", $B28=""), 0, IF($B28&gt;'DOEE Payment Calculator'!$I$12, 0,  ((2/100)*FLOOR(MIN(AA$1, 100000),5000)/5000)+MIN((('DOEE Payment Calculator'!$I$12+0.4-($B28+(2/100)*FLOOR(MIN(AA$1, 100000),5000)/5000))/2), 0.4))))+$B28&gt;$B$5+0.2, 0, IF(OR(AA$1="", $B28=""), 0, IF($B28&gt;'DOEE Payment Calculator'!$I$12, 0,  ((2/100)*FLOOR(MIN(AA$1, 100000),5000)/5000)+MIN((('DOEE Payment Calculator'!$I$12+0.4-($B28+(2/100)*FLOOR(MIN(AA$1, 100000),5000)/5000))/2), 0.4))))</f>
        <v>0</v>
      </c>
      <c r="AB28" s="19">
        <f t="shared" ref="AB28" si="433">$B28+AA28</f>
        <v>1.8000000000000003</v>
      </c>
      <c r="AC28" s="16">
        <f>IF((IF(OR(AC$1="", $B28=""), 0, IF($B28&gt;'DOEE Payment Calculator'!$I$12, 0,  ((2/100)*FLOOR(MIN(AC$1, 100000),5000)/5000)+MIN((('DOEE Payment Calculator'!$I$12+0.4-($B28+(2/100)*FLOOR(MIN(AC$1, 100000),5000)/5000))/2), 0.4))))+$B28&gt;$B$5+0.2, 0, IF(OR(AC$1="", $B28=""), 0, IF($B28&gt;'DOEE Payment Calculator'!$I$12, 0,  ((2/100)*FLOOR(MIN(AC$1, 100000),5000)/5000)+MIN((('DOEE Payment Calculator'!$I$12+0.4-($B28+(2/100)*FLOOR(MIN(AC$1, 100000),5000)/5000))/2), 0.4))))</f>
        <v>0</v>
      </c>
      <c r="AD28" s="19">
        <f t="shared" ref="AD28" si="434">$B28+AC28</f>
        <v>1.8000000000000003</v>
      </c>
      <c r="AE28" s="16">
        <f>IF((IF(OR(AE$1="", $B28=""), 0, IF($B28&gt;'DOEE Payment Calculator'!$I$12, 0,  ((2/100)*FLOOR(MIN(AE$1, 100000),5000)/5000)+MIN((('DOEE Payment Calculator'!$I$12+0.4-($B28+(2/100)*FLOOR(MIN(AE$1, 100000),5000)/5000))/2), 0.4))))+$B28&gt;$B$5+0.2, 0, IF(OR(AE$1="", $B28=""), 0, IF($B28&gt;'DOEE Payment Calculator'!$I$12, 0,  ((2/100)*FLOOR(MIN(AE$1, 100000),5000)/5000)+MIN((('DOEE Payment Calculator'!$I$12+0.4-($B28+(2/100)*FLOOR(MIN(AE$1, 100000),5000)/5000))/2), 0.4))))</f>
        <v>0</v>
      </c>
      <c r="AF28" s="19">
        <f t="shared" ref="AF28" si="435">$B28+AE28</f>
        <v>1.8000000000000003</v>
      </c>
      <c r="AG28" s="16">
        <f>IF((IF(OR(AG$1="", $B28=""), 0, IF($B28&gt;'DOEE Payment Calculator'!$I$12, 0,  ((2/100)*FLOOR(MIN(AG$1, 100000),5000)/5000)+MIN((('DOEE Payment Calculator'!$I$12+0.4-($B28+(2/100)*FLOOR(MIN(AG$1, 100000),5000)/5000))/2), 0.4))))+$B28&gt;$B$5+0.2, 0, IF(OR(AG$1="", $B28=""), 0, IF($B28&gt;'DOEE Payment Calculator'!$I$12, 0,  ((2/100)*FLOOR(MIN(AG$1, 100000),5000)/5000)+MIN((('DOEE Payment Calculator'!$I$12+0.4-($B28+(2/100)*FLOOR(MIN(AG$1, 100000),5000)/5000))/2), 0.4))))</f>
        <v>0</v>
      </c>
      <c r="AH28" s="19">
        <f t="shared" ref="AH28" si="436">$B28+AG28</f>
        <v>1.8000000000000003</v>
      </c>
      <c r="AI28" s="16">
        <f>IF((IF(OR(AI$1="", $B28=""), 0, IF($B28&gt;'DOEE Payment Calculator'!$I$12, 0,  ((2/100)*FLOOR(MIN(AI$1, 100000),5000)/5000)+MIN((('DOEE Payment Calculator'!$I$12+0.4-($B28+(2/100)*FLOOR(MIN(AI$1, 100000),5000)/5000))/2), 0.4))))+$B28&gt;$B$5+0.2, 0, IF(OR(AI$1="", $B28=""), 0, IF($B28&gt;'DOEE Payment Calculator'!$I$12, 0,  ((2/100)*FLOOR(MIN(AI$1, 100000),5000)/5000)+MIN((('DOEE Payment Calculator'!$I$12+0.4-($B28+(2/100)*FLOOR(MIN(AI$1, 100000),5000)/5000))/2), 0.4))))</f>
        <v>0</v>
      </c>
      <c r="AJ28" s="19">
        <f t="shared" ref="AJ28" si="437">$B28+AI28</f>
        <v>1.8000000000000003</v>
      </c>
      <c r="AK28" s="16">
        <f>IF((IF(OR(AK$1="", $B28=""), 0, IF($B28&gt;'DOEE Payment Calculator'!$I$12, 0,  ((2/100)*FLOOR(MIN(AK$1, 100000),5000)/5000)+MIN((('DOEE Payment Calculator'!$I$12+0.4-($B28+(2/100)*FLOOR(MIN(AK$1, 100000),5000)/5000))/2), 0.4))))+$B28&gt;$B$5+0.2, 0, IF(OR(AK$1="", $B28=""), 0, IF($B28&gt;'DOEE Payment Calculator'!$I$12, 0,  ((2/100)*FLOOR(MIN(AK$1, 100000),5000)/5000)+MIN((('DOEE Payment Calculator'!$I$12+0.4-($B28+(2/100)*FLOOR(MIN(AK$1, 100000),5000)/5000))/2), 0.4))))</f>
        <v>0</v>
      </c>
      <c r="AL28" s="19">
        <f t="shared" ref="AL28" si="438">$B28+AK28</f>
        <v>1.8000000000000003</v>
      </c>
      <c r="AM28" s="16">
        <f>IF((IF(OR(AM$1="", $B28=""), 0, IF($B28&gt;'DOEE Payment Calculator'!$I$12, 0,  ((2/100)*FLOOR(MIN(AM$1, 100000),5000)/5000)+MIN((('DOEE Payment Calculator'!$I$12+0.4-($B28+(2/100)*FLOOR(MIN(AM$1, 100000),5000)/5000))/2), 0.4))))+$B28&gt;$B$5+0.2, 0, IF(OR(AM$1="", $B28=""), 0, IF($B28&gt;'DOEE Payment Calculator'!$I$12, 0,  ((2/100)*FLOOR(MIN(AM$1, 100000),5000)/5000)+MIN((('DOEE Payment Calculator'!$I$12+0.4-($B28+(2/100)*FLOOR(MIN(AM$1, 100000),5000)/5000))/2), 0.4))))</f>
        <v>0</v>
      </c>
      <c r="AN28" s="19">
        <f t="shared" ref="AN28" si="439">$B28+AM28</f>
        <v>1.8000000000000003</v>
      </c>
      <c r="AO28" s="16">
        <f>IF((IF(OR(AO$1="", $B28=""), 0, IF($B28&gt;'DOEE Payment Calculator'!$I$12, 0,  ((2/100)*FLOOR(MIN(AO$1, 100000),5000)/5000)+MIN((('DOEE Payment Calculator'!$I$12+0.4-($B28+(2/100)*FLOOR(MIN(AO$1, 100000),5000)/5000))/2), 0.4))))+$B28&gt;$B$5+0.2, 0, IF(OR(AO$1="", $B28=""), 0, IF($B28&gt;'DOEE Payment Calculator'!$I$12, 0,  ((2/100)*FLOOR(MIN(AO$1, 100000),5000)/5000)+MIN((('DOEE Payment Calculator'!$I$12+0.4-($B28+(2/100)*FLOOR(MIN(AO$1, 100000),5000)/5000))/2), 0.4))))</f>
        <v>0</v>
      </c>
      <c r="AP28" s="19">
        <f t="shared" ref="AP28" si="440">$B28+AO28</f>
        <v>1.8000000000000003</v>
      </c>
      <c r="AQ28" s="16">
        <f>IF((IF(OR(AQ$1="", $B28=""), 0, IF($B28&gt;'DOEE Payment Calculator'!$I$12, 0,  ((2/100)*FLOOR(MIN(AQ$1, 100000),5000)/5000)+MIN((('DOEE Payment Calculator'!$I$12+0.4-($B28+(2/100)*FLOOR(MIN(AQ$1, 100000),5000)/5000))/2), 0.4))))+$B28&gt;$B$5+0.2, 0, IF(OR(AQ$1="", $B28=""), 0, IF($B28&gt;'DOEE Payment Calculator'!$I$12, 0,  ((2/100)*FLOOR(MIN(AQ$1, 100000),5000)/5000)+MIN((('DOEE Payment Calculator'!$I$12+0.4-($B28+(2/100)*FLOOR(MIN(AQ$1, 100000),5000)/5000))/2), 0.4))))</f>
        <v>0</v>
      </c>
      <c r="AR28" s="19">
        <f t="shared" ref="AR28" si="441">$B28+AQ28</f>
        <v>1.8000000000000003</v>
      </c>
    </row>
    <row r="29" spans="2:44" ht="16.5" x14ac:dyDescent="0.3">
      <c r="B29" s="16">
        <f t="shared" si="23"/>
        <v>1.7900000000000003</v>
      </c>
      <c r="C29" s="16">
        <f>IF((IF(OR(C$1="", $B29=""), 0, IF($B29&gt;'DOEE Payment Calculator'!$I$12, 0,  ((2/100)*FLOOR(MIN(C$1, 100000),5000)/5000)+MIN((('DOEE Payment Calculator'!$I$12+0.4-($B29+(2/100)*FLOOR(MIN(C$1, 100000),5000)/5000))/2), 0.4))))+$B29&gt;$B$5+0.2, 0, IF(OR(C$1="", $B29=""), 0, IF($B29&gt;'DOEE Payment Calculator'!$I$12, 0,  ((2/100)*FLOOR(MIN(C$1, 100000),5000)/5000)+MIN((('DOEE Payment Calculator'!$I$12+0.4-($B29+(2/100)*FLOOR(MIN(C$1, 100000),5000)/5000))/2), 0.4))))</f>
        <v>0.31999999999999973</v>
      </c>
      <c r="D29" s="19">
        <f t="shared" si="2"/>
        <v>2.11</v>
      </c>
      <c r="E29" s="16">
        <f>IF((IF(OR(E$1="", $B29=""), 0, IF($B29&gt;'DOEE Payment Calculator'!$I$12, 0,  ((2/100)*FLOOR(MIN(E$1, 100000),5000)/5000)+MIN((('DOEE Payment Calculator'!$I$12+0.4-($B29+(2/100)*FLOOR(MIN(E$1, 100000),5000)/5000))/2), 0.4))))+$B29&gt;$B$5+0.2, 0, IF(OR(E$1="", $B29=""), 0, IF($B29&gt;'DOEE Payment Calculator'!$I$12, 0,  ((2/100)*FLOOR(MIN(E$1, 100000),5000)/5000)+MIN((('DOEE Payment Calculator'!$I$12+0.4-($B29+(2/100)*FLOOR(MIN(E$1, 100000),5000)/5000))/2), 0.4))))</f>
        <v>0.32999999999999974</v>
      </c>
      <c r="F29" s="19">
        <f t="shared" si="3"/>
        <v>2.12</v>
      </c>
      <c r="G29" s="16">
        <f>IF((IF(OR(G$1="", $B29=""), 0, IF($B29&gt;'DOEE Payment Calculator'!$I$12, 0,  ((2/100)*FLOOR(MIN(G$1, 100000),5000)/5000)+MIN((('DOEE Payment Calculator'!$I$12+0.4-($B29+(2/100)*FLOOR(MIN(G$1, 100000),5000)/5000))/2), 0.4))))+$B29&gt;$B$5+0.2, 0, IF(OR(G$1="", $B29=""), 0, IF($B29&gt;'DOEE Payment Calculator'!$I$12, 0,  ((2/100)*FLOOR(MIN(G$1, 100000),5000)/5000)+MIN((('DOEE Payment Calculator'!$I$12+0.4-($B29+(2/100)*FLOOR(MIN(G$1, 100000),5000)/5000))/2), 0.4))))</f>
        <v>0.33999999999999969</v>
      </c>
      <c r="H29" s="19">
        <f t="shared" ref="H29" si="442">$B29+G29</f>
        <v>2.13</v>
      </c>
      <c r="I29" s="16">
        <f>IF((IF(OR(I$1="", $B29=""), 0, IF($B29&gt;'DOEE Payment Calculator'!$I$12, 0,  ((2/100)*FLOOR(MIN(I$1, 100000),5000)/5000)+MIN((('DOEE Payment Calculator'!$I$12+0.4-($B29+(2/100)*FLOOR(MIN(I$1, 100000),5000)/5000))/2), 0.4))))+$B29&gt;$B$5+0.2, 0, IF(OR(I$1="", $B29=""), 0, IF($B29&gt;'DOEE Payment Calculator'!$I$12, 0,  ((2/100)*FLOOR(MIN(I$1, 100000),5000)/5000)+MIN((('DOEE Payment Calculator'!$I$12+0.4-($B29+(2/100)*FLOOR(MIN(I$1, 100000),5000)/5000))/2), 0.4))))</f>
        <v>0.3499999999999997</v>
      </c>
      <c r="J29" s="19">
        <f t="shared" ref="J29" si="443">$B29+I29</f>
        <v>2.14</v>
      </c>
      <c r="K29" s="16">
        <f>IF((IF(OR(K$1="", $B29=""), 0, IF($B29&gt;'DOEE Payment Calculator'!$I$12, 0,  ((2/100)*FLOOR(MIN(K$1, 100000),5000)/5000)+MIN((('DOEE Payment Calculator'!$I$12+0.4-($B29+(2/100)*FLOOR(MIN(K$1, 100000),5000)/5000))/2), 0.4))))+$B29&gt;$B$5+0.2, 0, IF(OR(K$1="", $B29=""), 0, IF($B29&gt;'DOEE Payment Calculator'!$I$12, 0,  ((2/100)*FLOOR(MIN(K$1, 100000),5000)/5000)+MIN((('DOEE Payment Calculator'!$I$12+0.4-($B29+(2/100)*FLOOR(MIN(K$1, 100000),5000)/5000))/2), 0.4))))</f>
        <v>0.35999999999999971</v>
      </c>
      <c r="L29" s="19">
        <f t="shared" ref="L29" si="444">$B29+K29</f>
        <v>2.15</v>
      </c>
      <c r="M29" s="16">
        <f>IF((IF(OR(M$1="", $B29=""), 0, IF($B29&gt;'DOEE Payment Calculator'!$I$12, 0,  ((2/100)*FLOOR(MIN(M$1, 100000),5000)/5000)+MIN((('DOEE Payment Calculator'!$I$12+0.4-($B29+(2/100)*FLOOR(MIN(M$1, 100000),5000)/5000))/2), 0.4))))+$B29&gt;$B$5+0.2, 0, IF(OR(M$1="", $B29=""), 0, IF($B29&gt;'DOEE Payment Calculator'!$I$12, 0,  ((2/100)*FLOOR(MIN(M$1, 100000),5000)/5000)+MIN((('DOEE Payment Calculator'!$I$12+0.4-($B29+(2/100)*FLOOR(MIN(M$1, 100000),5000)/5000))/2), 0.4))))</f>
        <v>0.36999999999999966</v>
      </c>
      <c r="N29" s="19">
        <f t="shared" ref="N29" si="445">$B29+M29</f>
        <v>2.16</v>
      </c>
      <c r="O29" s="16">
        <f>IF((IF(OR(O$1="", $B29=""), 0, IF($B29&gt;'DOEE Payment Calculator'!$I$12, 0,  ((2/100)*FLOOR(MIN(O$1, 100000),5000)/5000)+MIN((('DOEE Payment Calculator'!$I$12+0.4-($B29+(2/100)*FLOOR(MIN(O$1, 100000),5000)/5000))/2), 0.4))))+$B29&gt;$B$5+0.2, 0, IF(OR(O$1="", $B29=""), 0, IF($B29&gt;'DOEE Payment Calculator'!$I$12, 0,  ((2/100)*FLOOR(MIN(O$1, 100000),5000)/5000)+MIN((('DOEE Payment Calculator'!$I$12+0.4-($B29+(2/100)*FLOOR(MIN(O$1, 100000),5000)/5000))/2), 0.4))))</f>
        <v>0.37999999999999978</v>
      </c>
      <c r="P29" s="19">
        <f t="shared" ref="P29" si="446">$B29+O29</f>
        <v>2.17</v>
      </c>
      <c r="Q29" s="16">
        <f>IF((IF(OR(Q$1="", $B29=""), 0, IF($B29&gt;'DOEE Payment Calculator'!$I$12, 0,  ((2/100)*FLOOR(MIN(Q$1, 100000),5000)/5000)+MIN((('DOEE Payment Calculator'!$I$12+0.4-($B29+(2/100)*FLOOR(MIN(Q$1, 100000),5000)/5000))/2), 0.4))))+$B29&gt;$B$5+0.2, 0, IF(OR(Q$1="", $B29=""), 0, IF($B29&gt;'DOEE Payment Calculator'!$I$12, 0,  ((2/100)*FLOOR(MIN(Q$1, 100000),5000)/5000)+MIN((('DOEE Payment Calculator'!$I$12+0.4-($B29+(2/100)*FLOOR(MIN(Q$1, 100000),5000)/5000))/2), 0.4))))</f>
        <v>0.38999999999999979</v>
      </c>
      <c r="R29" s="19">
        <f t="shared" ref="R29" si="447">$B29+Q29</f>
        <v>2.1800000000000002</v>
      </c>
      <c r="S29" s="16">
        <f>IF((IF(OR(S$1="", $B29=""), 0, IF($B29&gt;'DOEE Payment Calculator'!$I$12, 0,  ((2/100)*FLOOR(MIN(S$1, 100000),5000)/5000)+MIN((('DOEE Payment Calculator'!$I$12+0.4-($B29+(2/100)*FLOOR(MIN(S$1, 100000),5000)/5000))/2), 0.4))))+$B29&gt;$B$5+0.2, 0, IF(OR(S$1="", $B29=""), 0, IF($B29&gt;'DOEE Payment Calculator'!$I$12, 0,  ((2/100)*FLOOR(MIN(S$1, 100000),5000)/5000)+MIN((('DOEE Payment Calculator'!$I$12+0.4-($B29+(2/100)*FLOOR(MIN(S$1, 100000),5000)/5000))/2), 0.4))))</f>
        <v>0.3999999999999998</v>
      </c>
      <c r="T29" s="19">
        <f t="shared" ref="T29" si="448">$B29+S29</f>
        <v>2.19</v>
      </c>
      <c r="U29" s="16">
        <f>IF((IF(OR(U$1="", $B29=""), 0, IF($B29&gt;'DOEE Payment Calculator'!$I$12, 0,  ((2/100)*FLOOR(MIN(U$1, 100000),5000)/5000)+MIN((('DOEE Payment Calculator'!$I$12+0.4-($B29+(2/100)*FLOOR(MIN(U$1, 100000),5000)/5000))/2), 0.4))))+$B29&gt;$B$5+0.2, 0, IF(OR(U$1="", $B29=""), 0, IF($B29&gt;'DOEE Payment Calculator'!$I$12, 0,  ((2/100)*FLOOR(MIN(U$1, 100000),5000)/5000)+MIN((('DOEE Payment Calculator'!$I$12+0.4-($B29+(2/100)*FLOOR(MIN(U$1, 100000),5000)/5000))/2), 0.4))))</f>
        <v>0.40999999999999975</v>
      </c>
      <c r="V29" s="19">
        <f t="shared" ref="V29" si="449">$B29+U29</f>
        <v>2.2000000000000002</v>
      </c>
      <c r="W29" s="16">
        <f>IF((IF(OR(W$1="", $B29=""), 0, IF($B29&gt;'DOEE Payment Calculator'!$I$12, 0,  ((2/100)*FLOOR(MIN(W$1, 100000),5000)/5000)+MIN((('DOEE Payment Calculator'!$I$12+0.4-($B29+(2/100)*FLOOR(MIN(W$1, 100000),5000)/5000))/2), 0.4))))+$B29&gt;$B$5+0.2, 0, IF(OR(W$1="", $B29=""), 0, IF($B29&gt;'DOEE Payment Calculator'!$I$12, 0,  ((2/100)*FLOOR(MIN(W$1, 100000),5000)/5000)+MIN((('DOEE Payment Calculator'!$I$12+0.4-($B29+(2/100)*FLOOR(MIN(W$1, 100000),5000)/5000))/2), 0.4))))</f>
        <v>0.41999999999999976</v>
      </c>
      <c r="X29" s="19">
        <f t="shared" ref="X29" si="450">$B29+W29</f>
        <v>2.21</v>
      </c>
      <c r="Y29" s="16">
        <f>IF((IF(OR(Y$1="", $B29=""), 0, IF($B29&gt;'DOEE Payment Calculator'!$I$12, 0,  ((2/100)*FLOOR(MIN(Y$1, 100000),5000)/5000)+MIN((('DOEE Payment Calculator'!$I$12+0.4-($B29+(2/100)*FLOOR(MIN(Y$1, 100000),5000)/5000))/2), 0.4))))+$B29&gt;$B$5+0.2, 0, IF(OR(Y$1="", $B29=""), 0, IF($B29&gt;'DOEE Payment Calculator'!$I$12, 0,  ((2/100)*FLOOR(MIN(Y$1, 100000),5000)/5000)+MIN((('DOEE Payment Calculator'!$I$12+0.4-($B29+(2/100)*FLOOR(MIN(Y$1, 100000),5000)/5000))/2), 0.4))))</f>
        <v>0.42999999999999972</v>
      </c>
      <c r="Z29" s="19">
        <f t="shared" ref="Z29" si="451">$B29+Y29</f>
        <v>2.2199999999999998</v>
      </c>
      <c r="AA29" s="16">
        <f>IF((IF(OR(AA$1="", $B29=""), 0, IF($B29&gt;'DOEE Payment Calculator'!$I$12, 0,  ((2/100)*FLOOR(MIN(AA$1, 100000),5000)/5000)+MIN((('DOEE Payment Calculator'!$I$12+0.4-($B29+(2/100)*FLOOR(MIN(AA$1, 100000),5000)/5000))/2), 0.4))))+$B29&gt;$B$5+0.2, 0, IF(OR(AA$1="", $B29=""), 0, IF($B29&gt;'DOEE Payment Calculator'!$I$12, 0,  ((2/100)*FLOOR(MIN(AA$1, 100000),5000)/5000)+MIN((('DOEE Payment Calculator'!$I$12+0.4-($B29+(2/100)*FLOOR(MIN(AA$1, 100000),5000)/5000))/2), 0.4))))</f>
        <v>0.43999999999999972</v>
      </c>
      <c r="AB29" s="19">
        <f t="shared" ref="AB29" si="452">$B29+AA29</f>
        <v>2.23</v>
      </c>
      <c r="AC29" s="16">
        <f>IF((IF(OR(AC$1="", $B29=""), 0, IF($B29&gt;'DOEE Payment Calculator'!$I$12, 0,  ((2/100)*FLOOR(MIN(AC$1, 100000),5000)/5000)+MIN((('DOEE Payment Calculator'!$I$12+0.4-($B29+(2/100)*FLOOR(MIN(AC$1, 100000),5000)/5000))/2), 0.4))))+$B29&gt;$B$5+0.2, 0, IF(OR(AC$1="", $B29=""), 0, IF($B29&gt;'DOEE Payment Calculator'!$I$12, 0,  ((2/100)*FLOOR(MIN(AC$1, 100000),5000)/5000)+MIN((('DOEE Payment Calculator'!$I$12+0.4-($B29+(2/100)*FLOOR(MIN(AC$1, 100000),5000)/5000))/2), 0.4))))</f>
        <v>0</v>
      </c>
      <c r="AD29" s="19">
        <f t="shared" ref="AD29" si="453">$B29+AC29</f>
        <v>1.7900000000000003</v>
      </c>
      <c r="AE29" s="16">
        <f>IF((IF(OR(AE$1="", $B29=""), 0, IF($B29&gt;'DOEE Payment Calculator'!$I$12, 0,  ((2/100)*FLOOR(MIN(AE$1, 100000),5000)/5000)+MIN((('DOEE Payment Calculator'!$I$12+0.4-($B29+(2/100)*FLOOR(MIN(AE$1, 100000),5000)/5000))/2), 0.4))))+$B29&gt;$B$5+0.2, 0, IF(OR(AE$1="", $B29=""), 0, IF($B29&gt;'DOEE Payment Calculator'!$I$12, 0,  ((2/100)*FLOOR(MIN(AE$1, 100000),5000)/5000)+MIN((('DOEE Payment Calculator'!$I$12+0.4-($B29+(2/100)*FLOOR(MIN(AE$1, 100000),5000)/5000))/2), 0.4))))</f>
        <v>0</v>
      </c>
      <c r="AF29" s="19">
        <f t="shared" ref="AF29" si="454">$B29+AE29</f>
        <v>1.7900000000000003</v>
      </c>
      <c r="AG29" s="16">
        <f>IF((IF(OR(AG$1="", $B29=""), 0, IF($B29&gt;'DOEE Payment Calculator'!$I$12, 0,  ((2/100)*FLOOR(MIN(AG$1, 100000),5000)/5000)+MIN((('DOEE Payment Calculator'!$I$12+0.4-($B29+(2/100)*FLOOR(MIN(AG$1, 100000),5000)/5000))/2), 0.4))))+$B29&gt;$B$5+0.2, 0, IF(OR(AG$1="", $B29=""), 0, IF($B29&gt;'DOEE Payment Calculator'!$I$12, 0,  ((2/100)*FLOOR(MIN(AG$1, 100000),5000)/5000)+MIN((('DOEE Payment Calculator'!$I$12+0.4-($B29+(2/100)*FLOOR(MIN(AG$1, 100000),5000)/5000))/2), 0.4))))</f>
        <v>0</v>
      </c>
      <c r="AH29" s="19">
        <f t="shared" ref="AH29" si="455">$B29+AG29</f>
        <v>1.7900000000000003</v>
      </c>
      <c r="AI29" s="16">
        <f>IF((IF(OR(AI$1="", $B29=""), 0, IF($B29&gt;'DOEE Payment Calculator'!$I$12, 0,  ((2/100)*FLOOR(MIN(AI$1, 100000),5000)/5000)+MIN((('DOEE Payment Calculator'!$I$12+0.4-($B29+(2/100)*FLOOR(MIN(AI$1, 100000),5000)/5000))/2), 0.4))))+$B29&gt;$B$5+0.2, 0, IF(OR(AI$1="", $B29=""), 0, IF($B29&gt;'DOEE Payment Calculator'!$I$12, 0,  ((2/100)*FLOOR(MIN(AI$1, 100000),5000)/5000)+MIN((('DOEE Payment Calculator'!$I$12+0.4-($B29+(2/100)*FLOOR(MIN(AI$1, 100000),5000)/5000))/2), 0.4))))</f>
        <v>0</v>
      </c>
      <c r="AJ29" s="19">
        <f t="shared" ref="AJ29" si="456">$B29+AI29</f>
        <v>1.7900000000000003</v>
      </c>
      <c r="AK29" s="16">
        <f>IF((IF(OR(AK$1="", $B29=""), 0, IF($B29&gt;'DOEE Payment Calculator'!$I$12, 0,  ((2/100)*FLOOR(MIN(AK$1, 100000),5000)/5000)+MIN((('DOEE Payment Calculator'!$I$12+0.4-($B29+(2/100)*FLOOR(MIN(AK$1, 100000),5000)/5000))/2), 0.4))))+$B29&gt;$B$5+0.2, 0, IF(OR(AK$1="", $B29=""), 0, IF($B29&gt;'DOEE Payment Calculator'!$I$12, 0,  ((2/100)*FLOOR(MIN(AK$1, 100000),5000)/5000)+MIN((('DOEE Payment Calculator'!$I$12+0.4-($B29+(2/100)*FLOOR(MIN(AK$1, 100000),5000)/5000))/2), 0.4))))</f>
        <v>0</v>
      </c>
      <c r="AL29" s="19">
        <f t="shared" ref="AL29" si="457">$B29+AK29</f>
        <v>1.7900000000000003</v>
      </c>
      <c r="AM29" s="16">
        <f>IF((IF(OR(AM$1="", $B29=""), 0, IF($B29&gt;'DOEE Payment Calculator'!$I$12, 0,  ((2/100)*FLOOR(MIN(AM$1, 100000),5000)/5000)+MIN((('DOEE Payment Calculator'!$I$12+0.4-($B29+(2/100)*FLOOR(MIN(AM$1, 100000),5000)/5000))/2), 0.4))))+$B29&gt;$B$5+0.2, 0, IF(OR(AM$1="", $B29=""), 0, IF($B29&gt;'DOEE Payment Calculator'!$I$12, 0,  ((2/100)*FLOOR(MIN(AM$1, 100000),5000)/5000)+MIN((('DOEE Payment Calculator'!$I$12+0.4-($B29+(2/100)*FLOOR(MIN(AM$1, 100000),5000)/5000))/2), 0.4))))</f>
        <v>0</v>
      </c>
      <c r="AN29" s="19">
        <f t="shared" ref="AN29" si="458">$B29+AM29</f>
        <v>1.7900000000000003</v>
      </c>
      <c r="AO29" s="16">
        <f>IF((IF(OR(AO$1="", $B29=""), 0, IF($B29&gt;'DOEE Payment Calculator'!$I$12, 0,  ((2/100)*FLOOR(MIN(AO$1, 100000),5000)/5000)+MIN((('DOEE Payment Calculator'!$I$12+0.4-($B29+(2/100)*FLOOR(MIN(AO$1, 100000),5000)/5000))/2), 0.4))))+$B29&gt;$B$5+0.2, 0, IF(OR(AO$1="", $B29=""), 0, IF($B29&gt;'DOEE Payment Calculator'!$I$12, 0,  ((2/100)*FLOOR(MIN(AO$1, 100000),5000)/5000)+MIN((('DOEE Payment Calculator'!$I$12+0.4-($B29+(2/100)*FLOOR(MIN(AO$1, 100000),5000)/5000))/2), 0.4))))</f>
        <v>0</v>
      </c>
      <c r="AP29" s="19">
        <f t="shared" ref="AP29" si="459">$B29+AO29</f>
        <v>1.7900000000000003</v>
      </c>
      <c r="AQ29" s="16">
        <f>IF((IF(OR(AQ$1="", $B29=""), 0, IF($B29&gt;'DOEE Payment Calculator'!$I$12, 0,  ((2/100)*FLOOR(MIN(AQ$1, 100000),5000)/5000)+MIN((('DOEE Payment Calculator'!$I$12+0.4-($B29+(2/100)*FLOOR(MIN(AQ$1, 100000),5000)/5000))/2), 0.4))))+$B29&gt;$B$5+0.2, 0, IF(OR(AQ$1="", $B29=""), 0, IF($B29&gt;'DOEE Payment Calculator'!$I$12, 0,  ((2/100)*FLOOR(MIN(AQ$1, 100000),5000)/5000)+MIN((('DOEE Payment Calculator'!$I$12+0.4-($B29+(2/100)*FLOOR(MIN(AQ$1, 100000),5000)/5000))/2), 0.4))))</f>
        <v>0</v>
      </c>
      <c r="AR29" s="19">
        <f t="shared" ref="AR29" si="460">$B29+AQ29</f>
        <v>1.7900000000000003</v>
      </c>
    </row>
    <row r="30" spans="2:44" ht="16.5" x14ac:dyDescent="0.3">
      <c r="B30" s="16">
        <f t="shared" si="23"/>
        <v>1.7800000000000002</v>
      </c>
      <c r="C30" s="16">
        <f>IF((IF(OR(C$1="", $B30=""), 0, IF($B30&gt;'DOEE Payment Calculator'!$I$12, 0,  ((2/100)*FLOOR(MIN(C$1, 100000),5000)/5000)+MIN((('DOEE Payment Calculator'!$I$12+0.4-($B30+(2/100)*FLOOR(MIN(C$1, 100000),5000)/5000))/2), 0.4))))+$B30&gt;$B$5+0.2, 0, IF(OR(C$1="", $B30=""), 0, IF($B30&gt;'DOEE Payment Calculator'!$I$12, 0,  ((2/100)*FLOOR(MIN(C$1, 100000),5000)/5000)+MIN((('DOEE Payment Calculator'!$I$12+0.4-($B30+(2/100)*FLOOR(MIN(C$1, 100000),5000)/5000))/2), 0.4))))</f>
        <v>0.32499999999999973</v>
      </c>
      <c r="D30" s="19">
        <f t="shared" si="2"/>
        <v>2.105</v>
      </c>
      <c r="E30" s="16">
        <f>IF((IF(OR(E$1="", $B30=""), 0, IF($B30&gt;'DOEE Payment Calculator'!$I$12, 0,  ((2/100)*FLOOR(MIN(E$1, 100000),5000)/5000)+MIN((('DOEE Payment Calculator'!$I$12+0.4-($B30+(2/100)*FLOOR(MIN(E$1, 100000),5000)/5000))/2), 0.4))))+$B30&gt;$B$5+0.2, 0, IF(OR(E$1="", $B30=""), 0, IF($B30&gt;'DOEE Payment Calculator'!$I$12, 0,  ((2/100)*FLOOR(MIN(E$1, 100000),5000)/5000)+MIN((('DOEE Payment Calculator'!$I$12+0.4-($B30+(2/100)*FLOOR(MIN(E$1, 100000),5000)/5000))/2), 0.4))))</f>
        <v>0.33499999999999974</v>
      </c>
      <c r="F30" s="19">
        <f t="shared" si="3"/>
        <v>2.1150000000000002</v>
      </c>
      <c r="G30" s="16">
        <f>IF((IF(OR(G$1="", $B30=""), 0, IF($B30&gt;'DOEE Payment Calculator'!$I$12, 0,  ((2/100)*FLOOR(MIN(G$1, 100000),5000)/5000)+MIN((('DOEE Payment Calculator'!$I$12+0.4-($B30+(2/100)*FLOOR(MIN(G$1, 100000),5000)/5000))/2), 0.4))))+$B30&gt;$B$5+0.2, 0, IF(OR(G$1="", $B30=""), 0, IF($B30&gt;'DOEE Payment Calculator'!$I$12, 0,  ((2/100)*FLOOR(MIN(G$1, 100000),5000)/5000)+MIN((('DOEE Payment Calculator'!$I$12+0.4-($B30+(2/100)*FLOOR(MIN(G$1, 100000),5000)/5000))/2), 0.4))))</f>
        <v>0.3449999999999997</v>
      </c>
      <c r="H30" s="19">
        <f t="shared" ref="H30" si="461">$B30+G30</f>
        <v>2.125</v>
      </c>
      <c r="I30" s="16">
        <f>IF((IF(OR(I$1="", $B30=""), 0, IF($B30&gt;'DOEE Payment Calculator'!$I$12, 0,  ((2/100)*FLOOR(MIN(I$1, 100000),5000)/5000)+MIN((('DOEE Payment Calculator'!$I$12+0.4-($B30+(2/100)*FLOOR(MIN(I$1, 100000),5000)/5000))/2), 0.4))))+$B30&gt;$B$5+0.2, 0, IF(OR(I$1="", $B30=""), 0, IF($B30&gt;'DOEE Payment Calculator'!$I$12, 0,  ((2/100)*FLOOR(MIN(I$1, 100000),5000)/5000)+MIN((('DOEE Payment Calculator'!$I$12+0.4-($B30+(2/100)*FLOOR(MIN(I$1, 100000),5000)/5000))/2), 0.4))))</f>
        <v>0.3549999999999997</v>
      </c>
      <c r="J30" s="19">
        <f t="shared" ref="J30" si="462">$B30+I30</f>
        <v>2.1349999999999998</v>
      </c>
      <c r="K30" s="16">
        <f>IF((IF(OR(K$1="", $B30=""), 0, IF($B30&gt;'DOEE Payment Calculator'!$I$12, 0,  ((2/100)*FLOOR(MIN(K$1, 100000),5000)/5000)+MIN((('DOEE Payment Calculator'!$I$12+0.4-($B30+(2/100)*FLOOR(MIN(K$1, 100000),5000)/5000))/2), 0.4))))+$B30&gt;$B$5+0.2, 0, IF(OR(K$1="", $B30=""), 0, IF($B30&gt;'DOEE Payment Calculator'!$I$12, 0,  ((2/100)*FLOOR(MIN(K$1, 100000),5000)/5000)+MIN((('DOEE Payment Calculator'!$I$12+0.4-($B30+(2/100)*FLOOR(MIN(K$1, 100000),5000)/5000))/2), 0.4))))</f>
        <v>0.36499999999999971</v>
      </c>
      <c r="L30" s="19">
        <f t="shared" ref="L30" si="463">$B30+K30</f>
        <v>2.145</v>
      </c>
      <c r="M30" s="16">
        <f>IF((IF(OR(M$1="", $B30=""), 0, IF($B30&gt;'DOEE Payment Calculator'!$I$12, 0,  ((2/100)*FLOOR(MIN(M$1, 100000),5000)/5000)+MIN((('DOEE Payment Calculator'!$I$12+0.4-($B30+(2/100)*FLOOR(MIN(M$1, 100000),5000)/5000))/2), 0.4))))+$B30&gt;$B$5+0.2, 0, IF(OR(M$1="", $B30=""), 0, IF($B30&gt;'DOEE Payment Calculator'!$I$12, 0,  ((2/100)*FLOOR(MIN(M$1, 100000),5000)/5000)+MIN((('DOEE Payment Calculator'!$I$12+0.4-($B30+(2/100)*FLOOR(MIN(M$1, 100000),5000)/5000))/2), 0.4))))</f>
        <v>0.37499999999999967</v>
      </c>
      <c r="N30" s="19">
        <f t="shared" ref="N30" si="464">$B30+M30</f>
        <v>2.1549999999999998</v>
      </c>
      <c r="O30" s="16">
        <f>IF((IF(OR(O$1="", $B30=""), 0, IF($B30&gt;'DOEE Payment Calculator'!$I$12, 0,  ((2/100)*FLOOR(MIN(O$1, 100000),5000)/5000)+MIN((('DOEE Payment Calculator'!$I$12+0.4-($B30+(2/100)*FLOOR(MIN(O$1, 100000),5000)/5000))/2), 0.4))))+$B30&gt;$B$5+0.2, 0, IF(OR(O$1="", $B30=""), 0, IF($B30&gt;'DOEE Payment Calculator'!$I$12, 0,  ((2/100)*FLOOR(MIN(O$1, 100000),5000)/5000)+MIN((('DOEE Payment Calculator'!$I$12+0.4-($B30+(2/100)*FLOOR(MIN(O$1, 100000),5000)/5000))/2), 0.4))))</f>
        <v>0.38499999999999968</v>
      </c>
      <c r="P30" s="19">
        <f t="shared" ref="P30" si="465">$B30+O30</f>
        <v>2.165</v>
      </c>
      <c r="Q30" s="16">
        <f>IF((IF(OR(Q$1="", $B30=""), 0, IF($B30&gt;'DOEE Payment Calculator'!$I$12, 0,  ((2/100)*FLOOR(MIN(Q$1, 100000),5000)/5000)+MIN((('DOEE Payment Calculator'!$I$12+0.4-($B30+(2/100)*FLOOR(MIN(Q$1, 100000),5000)/5000))/2), 0.4))))+$B30&gt;$B$5+0.2, 0, IF(OR(Q$1="", $B30=""), 0, IF($B30&gt;'DOEE Payment Calculator'!$I$12, 0,  ((2/100)*FLOOR(MIN(Q$1, 100000),5000)/5000)+MIN((('DOEE Payment Calculator'!$I$12+0.4-($B30+(2/100)*FLOOR(MIN(Q$1, 100000),5000)/5000))/2), 0.4))))</f>
        <v>0.39499999999999968</v>
      </c>
      <c r="R30" s="19">
        <f t="shared" ref="R30" si="466">$B30+Q30</f>
        <v>2.1749999999999998</v>
      </c>
      <c r="S30" s="16">
        <f>IF((IF(OR(S$1="", $B30=""), 0, IF($B30&gt;'DOEE Payment Calculator'!$I$12, 0,  ((2/100)*FLOOR(MIN(S$1, 100000),5000)/5000)+MIN((('DOEE Payment Calculator'!$I$12+0.4-($B30+(2/100)*FLOOR(MIN(S$1, 100000),5000)/5000))/2), 0.4))))+$B30&gt;$B$5+0.2, 0, IF(OR(S$1="", $B30=""), 0, IF($B30&gt;'DOEE Payment Calculator'!$I$12, 0,  ((2/100)*FLOOR(MIN(S$1, 100000),5000)/5000)+MIN((('DOEE Payment Calculator'!$I$12+0.4-($B30+(2/100)*FLOOR(MIN(S$1, 100000),5000)/5000))/2), 0.4))))</f>
        <v>0.4049999999999998</v>
      </c>
      <c r="T30" s="19">
        <f t="shared" ref="T30" si="467">$B30+S30</f>
        <v>2.1850000000000001</v>
      </c>
      <c r="U30" s="16">
        <f>IF((IF(OR(U$1="", $B30=""), 0, IF($B30&gt;'DOEE Payment Calculator'!$I$12, 0,  ((2/100)*FLOOR(MIN(U$1, 100000),5000)/5000)+MIN((('DOEE Payment Calculator'!$I$12+0.4-($B30+(2/100)*FLOOR(MIN(U$1, 100000),5000)/5000))/2), 0.4))))+$B30&gt;$B$5+0.2, 0, IF(OR(U$1="", $B30=""), 0, IF($B30&gt;'DOEE Payment Calculator'!$I$12, 0,  ((2/100)*FLOOR(MIN(U$1, 100000),5000)/5000)+MIN((('DOEE Payment Calculator'!$I$12+0.4-($B30+(2/100)*FLOOR(MIN(U$1, 100000),5000)/5000))/2), 0.4))))</f>
        <v>0.41499999999999976</v>
      </c>
      <c r="V30" s="19">
        <f t="shared" ref="V30" si="468">$B30+U30</f>
        <v>2.1949999999999998</v>
      </c>
      <c r="W30" s="16">
        <f>IF((IF(OR(W$1="", $B30=""), 0, IF($B30&gt;'DOEE Payment Calculator'!$I$12, 0,  ((2/100)*FLOOR(MIN(W$1, 100000),5000)/5000)+MIN((('DOEE Payment Calculator'!$I$12+0.4-($B30+(2/100)*FLOOR(MIN(W$1, 100000),5000)/5000))/2), 0.4))))+$B30&gt;$B$5+0.2, 0, IF(OR(W$1="", $B30=""), 0, IF($B30&gt;'DOEE Payment Calculator'!$I$12, 0,  ((2/100)*FLOOR(MIN(W$1, 100000),5000)/5000)+MIN((('DOEE Payment Calculator'!$I$12+0.4-($B30+(2/100)*FLOOR(MIN(W$1, 100000),5000)/5000))/2), 0.4))))</f>
        <v>0.42499999999999977</v>
      </c>
      <c r="X30" s="19">
        <f t="shared" ref="X30" si="469">$B30+W30</f>
        <v>2.2050000000000001</v>
      </c>
      <c r="Y30" s="16">
        <f>IF((IF(OR(Y$1="", $B30=""), 0, IF($B30&gt;'DOEE Payment Calculator'!$I$12, 0,  ((2/100)*FLOOR(MIN(Y$1, 100000),5000)/5000)+MIN((('DOEE Payment Calculator'!$I$12+0.4-($B30+(2/100)*FLOOR(MIN(Y$1, 100000),5000)/5000))/2), 0.4))))+$B30&gt;$B$5+0.2, 0, IF(OR(Y$1="", $B30=""), 0, IF($B30&gt;'DOEE Payment Calculator'!$I$12, 0,  ((2/100)*FLOOR(MIN(Y$1, 100000),5000)/5000)+MIN((('DOEE Payment Calculator'!$I$12+0.4-($B30+(2/100)*FLOOR(MIN(Y$1, 100000),5000)/5000))/2), 0.4))))</f>
        <v>0.43499999999999961</v>
      </c>
      <c r="Z30" s="19">
        <f t="shared" ref="Z30" si="470">$B30+Y30</f>
        <v>2.2149999999999999</v>
      </c>
      <c r="AA30" s="16">
        <f>IF((IF(OR(AA$1="", $B30=""), 0, IF($B30&gt;'DOEE Payment Calculator'!$I$12, 0,  ((2/100)*FLOOR(MIN(AA$1, 100000),5000)/5000)+MIN((('DOEE Payment Calculator'!$I$12+0.4-($B30+(2/100)*FLOOR(MIN(AA$1, 100000),5000)/5000))/2), 0.4))))+$B30&gt;$B$5+0.2, 0, IF(OR(AA$1="", $B30=""), 0, IF($B30&gt;'DOEE Payment Calculator'!$I$12, 0,  ((2/100)*FLOOR(MIN(AA$1, 100000),5000)/5000)+MIN((('DOEE Payment Calculator'!$I$12+0.4-($B30+(2/100)*FLOOR(MIN(AA$1, 100000),5000)/5000))/2), 0.4))))</f>
        <v>0.44499999999999962</v>
      </c>
      <c r="AB30" s="19">
        <f t="shared" ref="AB30" si="471">$B30+AA30</f>
        <v>2.2249999999999996</v>
      </c>
      <c r="AC30" s="16">
        <f>IF((IF(OR(AC$1="", $B30=""), 0, IF($B30&gt;'DOEE Payment Calculator'!$I$12, 0,  ((2/100)*FLOOR(MIN(AC$1, 100000),5000)/5000)+MIN((('DOEE Payment Calculator'!$I$12+0.4-($B30+(2/100)*FLOOR(MIN(AC$1, 100000),5000)/5000))/2), 0.4))))+$B30&gt;$B$5+0.2, 0, IF(OR(AC$1="", $B30=""), 0, IF($B30&gt;'DOEE Payment Calculator'!$I$12, 0,  ((2/100)*FLOOR(MIN(AC$1, 100000),5000)/5000)+MIN((('DOEE Payment Calculator'!$I$12+0.4-($B30+(2/100)*FLOOR(MIN(AC$1, 100000),5000)/5000))/2), 0.4))))</f>
        <v>0</v>
      </c>
      <c r="AD30" s="19">
        <f t="shared" ref="AD30" si="472">$B30+AC30</f>
        <v>1.7800000000000002</v>
      </c>
      <c r="AE30" s="16">
        <f>IF((IF(OR(AE$1="", $B30=""), 0, IF($B30&gt;'DOEE Payment Calculator'!$I$12, 0,  ((2/100)*FLOOR(MIN(AE$1, 100000),5000)/5000)+MIN((('DOEE Payment Calculator'!$I$12+0.4-($B30+(2/100)*FLOOR(MIN(AE$1, 100000),5000)/5000))/2), 0.4))))+$B30&gt;$B$5+0.2, 0, IF(OR(AE$1="", $B30=""), 0, IF($B30&gt;'DOEE Payment Calculator'!$I$12, 0,  ((2/100)*FLOOR(MIN(AE$1, 100000),5000)/5000)+MIN((('DOEE Payment Calculator'!$I$12+0.4-($B30+(2/100)*FLOOR(MIN(AE$1, 100000),5000)/5000))/2), 0.4))))</f>
        <v>0</v>
      </c>
      <c r="AF30" s="19">
        <f t="shared" ref="AF30" si="473">$B30+AE30</f>
        <v>1.7800000000000002</v>
      </c>
      <c r="AG30" s="16">
        <f>IF((IF(OR(AG$1="", $B30=""), 0, IF($B30&gt;'DOEE Payment Calculator'!$I$12, 0,  ((2/100)*FLOOR(MIN(AG$1, 100000),5000)/5000)+MIN((('DOEE Payment Calculator'!$I$12+0.4-($B30+(2/100)*FLOOR(MIN(AG$1, 100000),5000)/5000))/2), 0.4))))+$B30&gt;$B$5+0.2, 0, IF(OR(AG$1="", $B30=""), 0, IF($B30&gt;'DOEE Payment Calculator'!$I$12, 0,  ((2/100)*FLOOR(MIN(AG$1, 100000),5000)/5000)+MIN((('DOEE Payment Calculator'!$I$12+0.4-($B30+(2/100)*FLOOR(MIN(AG$1, 100000),5000)/5000))/2), 0.4))))</f>
        <v>0</v>
      </c>
      <c r="AH30" s="19">
        <f t="shared" ref="AH30" si="474">$B30+AG30</f>
        <v>1.7800000000000002</v>
      </c>
      <c r="AI30" s="16">
        <f>IF((IF(OR(AI$1="", $B30=""), 0, IF($B30&gt;'DOEE Payment Calculator'!$I$12, 0,  ((2/100)*FLOOR(MIN(AI$1, 100000),5000)/5000)+MIN((('DOEE Payment Calculator'!$I$12+0.4-($B30+(2/100)*FLOOR(MIN(AI$1, 100000),5000)/5000))/2), 0.4))))+$B30&gt;$B$5+0.2, 0, IF(OR(AI$1="", $B30=""), 0, IF($B30&gt;'DOEE Payment Calculator'!$I$12, 0,  ((2/100)*FLOOR(MIN(AI$1, 100000),5000)/5000)+MIN((('DOEE Payment Calculator'!$I$12+0.4-($B30+(2/100)*FLOOR(MIN(AI$1, 100000),5000)/5000))/2), 0.4))))</f>
        <v>0</v>
      </c>
      <c r="AJ30" s="19">
        <f t="shared" ref="AJ30" si="475">$B30+AI30</f>
        <v>1.7800000000000002</v>
      </c>
      <c r="AK30" s="16">
        <f>IF((IF(OR(AK$1="", $B30=""), 0, IF($B30&gt;'DOEE Payment Calculator'!$I$12, 0,  ((2/100)*FLOOR(MIN(AK$1, 100000),5000)/5000)+MIN((('DOEE Payment Calculator'!$I$12+0.4-($B30+(2/100)*FLOOR(MIN(AK$1, 100000),5000)/5000))/2), 0.4))))+$B30&gt;$B$5+0.2, 0, IF(OR(AK$1="", $B30=""), 0, IF($B30&gt;'DOEE Payment Calculator'!$I$12, 0,  ((2/100)*FLOOR(MIN(AK$1, 100000),5000)/5000)+MIN((('DOEE Payment Calculator'!$I$12+0.4-($B30+(2/100)*FLOOR(MIN(AK$1, 100000),5000)/5000))/2), 0.4))))</f>
        <v>0</v>
      </c>
      <c r="AL30" s="19">
        <f t="shared" ref="AL30" si="476">$B30+AK30</f>
        <v>1.7800000000000002</v>
      </c>
      <c r="AM30" s="16">
        <f>IF((IF(OR(AM$1="", $B30=""), 0, IF($B30&gt;'DOEE Payment Calculator'!$I$12, 0,  ((2/100)*FLOOR(MIN(AM$1, 100000),5000)/5000)+MIN((('DOEE Payment Calculator'!$I$12+0.4-($B30+(2/100)*FLOOR(MIN(AM$1, 100000),5000)/5000))/2), 0.4))))+$B30&gt;$B$5+0.2, 0, IF(OR(AM$1="", $B30=""), 0, IF($B30&gt;'DOEE Payment Calculator'!$I$12, 0,  ((2/100)*FLOOR(MIN(AM$1, 100000),5000)/5000)+MIN((('DOEE Payment Calculator'!$I$12+0.4-($B30+(2/100)*FLOOR(MIN(AM$1, 100000),5000)/5000))/2), 0.4))))</f>
        <v>0</v>
      </c>
      <c r="AN30" s="19">
        <f t="shared" ref="AN30" si="477">$B30+AM30</f>
        <v>1.7800000000000002</v>
      </c>
      <c r="AO30" s="16">
        <f>IF((IF(OR(AO$1="", $B30=""), 0, IF($B30&gt;'DOEE Payment Calculator'!$I$12, 0,  ((2/100)*FLOOR(MIN(AO$1, 100000),5000)/5000)+MIN((('DOEE Payment Calculator'!$I$12+0.4-($B30+(2/100)*FLOOR(MIN(AO$1, 100000),5000)/5000))/2), 0.4))))+$B30&gt;$B$5+0.2, 0, IF(OR(AO$1="", $B30=""), 0, IF($B30&gt;'DOEE Payment Calculator'!$I$12, 0,  ((2/100)*FLOOR(MIN(AO$1, 100000),5000)/5000)+MIN((('DOEE Payment Calculator'!$I$12+0.4-($B30+(2/100)*FLOOR(MIN(AO$1, 100000),5000)/5000))/2), 0.4))))</f>
        <v>0</v>
      </c>
      <c r="AP30" s="19">
        <f t="shared" ref="AP30" si="478">$B30+AO30</f>
        <v>1.7800000000000002</v>
      </c>
      <c r="AQ30" s="16">
        <f>IF((IF(OR(AQ$1="", $B30=""), 0, IF($B30&gt;'DOEE Payment Calculator'!$I$12, 0,  ((2/100)*FLOOR(MIN(AQ$1, 100000),5000)/5000)+MIN((('DOEE Payment Calculator'!$I$12+0.4-($B30+(2/100)*FLOOR(MIN(AQ$1, 100000),5000)/5000))/2), 0.4))))+$B30&gt;$B$5+0.2, 0, IF(OR(AQ$1="", $B30=""), 0, IF($B30&gt;'DOEE Payment Calculator'!$I$12, 0,  ((2/100)*FLOOR(MIN(AQ$1, 100000),5000)/5000)+MIN((('DOEE Payment Calculator'!$I$12+0.4-($B30+(2/100)*FLOOR(MIN(AQ$1, 100000),5000)/5000))/2), 0.4))))</f>
        <v>0</v>
      </c>
      <c r="AR30" s="19">
        <f t="shared" ref="AR30" si="479">$B30+AQ30</f>
        <v>1.7800000000000002</v>
      </c>
    </row>
    <row r="31" spans="2:44" ht="16.5" x14ac:dyDescent="0.3">
      <c r="B31" s="16">
        <f t="shared" si="23"/>
        <v>1.7700000000000002</v>
      </c>
      <c r="C31" s="16">
        <f>IF((IF(OR(C$1="", $B31=""), 0, IF($B31&gt;'DOEE Payment Calculator'!$I$12, 0,  ((2/100)*FLOOR(MIN(C$1, 100000),5000)/5000)+MIN((('DOEE Payment Calculator'!$I$12+0.4-($B31+(2/100)*FLOOR(MIN(C$1, 100000),5000)/5000))/2), 0.4))))+$B31&gt;$B$5+0.2, 0, IF(OR(C$1="", $B31=""), 0, IF($B31&gt;'DOEE Payment Calculator'!$I$12, 0,  ((2/100)*FLOOR(MIN(C$1, 100000),5000)/5000)+MIN((('DOEE Payment Calculator'!$I$12+0.4-($B31+(2/100)*FLOOR(MIN(C$1, 100000),5000)/5000))/2), 0.4))))</f>
        <v>0.32999999999999974</v>
      </c>
      <c r="D31" s="19">
        <f t="shared" si="2"/>
        <v>2.1</v>
      </c>
      <c r="E31" s="16">
        <f>IF((IF(OR(E$1="", $B31=""), 0, IF($B31&gt;'DOEE Payment Calculator'!$I$12, 0,  ((2/100)*FLOOR(MIN(E$1, 100000),5000)/5000)+MIN((('DOEE Payment Calculator'!$I$12+0.4-($B31+(2/100)*FLOOR(MIN(E$1, 100000),5000)/5000))/2), 0.4))))+$B31&gt;$B$5+0.2, 0, IF(OR(E$1="", $B31=""), 0, IF($B31&gt;'DOEE Payment Calculator'!$I$12, 0,  ((2/100)*FLOOR(MIN(E$1, 100000),5000)/5000)+MIN((('DOEE Payment Calculator'!$I$12+0.4-($B31+(2/100)*FLOOR(MIN(E$1, 100000),5000)/5000))/2), 0.4))))</f>
        <v>0.33999999999999975</v>
      </c>
      <c r="F31" s="19">
        <f t="shared" si="3"/>
        <v>2.11</v>
      </c>
      <c r="G31" s="16">
        <f>IF((IF(OR(G$1="", $B31=""), 0, IF($B31&gt;'DOEE Payment Calculator'!$I$12, 0,  ((2/100)*FLOOR(MIN(G$1, 100000),5000)/5000)+MIN((('DOEE Payment Calculator'!$I$12+0.4-($B31+(2/100)*FLOOR(MIN(G$1, 100000),5000)/5000))/2), 0.4))))+$B31&gt;$B$5+0.2, 0, IF(OR(G$1="", $B31=""), 0, IF($B31&gt;'DOEE Payment Calculator'!$I$12, 0,  ((2/100)*FLOOR(MIN(G$1, 100000),5000)/5000)+MIN((('DOEE Payment Calculator'!$I$12+0.4-($B31+(2/100)*FLOOR(MIN(G$1, 100000),5000)/5000))/2), 0.4))))</f>
        <v>0.3499999999999997</v>
      </c>
      <c r="H31" s="19">
        <f t="shared" ref="H31" si="480">$B31+G31</f>
        <v>2.12</v>
      </c>
      <c r="I31" s="16">
        <f>IF((IF(OR(I$1="", $B31=""), 0, IF($B31&gt;'DOEE Payment Calculator'!$I$12, 0,  ((2/100)*FLOOR(MIN(I$1, 100000),5000)/5000)+MIN((('DOEE Payment Calculator'!$I$12+0.4-($B31+(2/100)*FLOOR(MIN(I$1, 100000),5000)/5000))/2), 0.4))))+$B31&gt;$B$5+0.2, 0, IF(OR(I$1="", $B31=""), 0, IF($B31&gt;'DOEE Payment Calculator'!$I$12, 0,  ((2/100)*FLOOR(MIN(I$1, 100000),5000)/5000)+MIN((('DOEE Payment Calculator'!$I$12+0.4-($B31+(2/100)*FLOOR(MIN(I$1, 100000),5000)/5000))/2), 0.4))))</f>
        <v>0.35999999999999971</v>
      </c>
      <c r="J31" s="19">
        <f t="shared" ref="J31" si="481">$B31+I31</f>
        <v>2.13</v>
      </c>
      <c r="K31" s="16">
        <f>IF((IF(OR(K$1="", $B31=""), 0, IF($B31&gt;'DOEE Payment Calculator'!$I$12, 0,  ((2/100)*FLOOR(MIN(K$1, 100000),5000)/5000)+MIN((('DOEE Payment Calculator'!$I$12+0.4-($B31+(2/100)*FLOOR(MIN(K$1, 100000),5000)/5000))/2), 0.4))))+$B31&gt;$B$5+0.2, 0, IF(OR(K$1="", $B31=""), 0, IF($B31&gt;'DOEE Payment Calculator'!$I$12, 0,  ((2/100)*FLOOR(MIN(K$1, 100000),5000)/5000)+MIN((('DOEE Payment Calculator'!$I$12+0.4-($B31+(2/100)*FLOOR(MIN(K$1, 100000),5000)/5000))/2), 0.4))))</f>
        <v>0.36999999999999972</v>
      </c>
      <c r="L31" s="19">
        <f t="shared" ref="L31" si="482">$B31+K31</f>
        <v>2.14</v>
      </c>
      <c r="M31" s="16">
        <f>IF((IF(OR(M$1="", $B31=""), 0, IF($B31&gt;'DOEE Payment Calculator'!$I$12, 0,  ((2/100)*FLOOR(MIN(M$1, 100000),5000)/5000)+MIN((('DOEE Payment Calculator'!$I$12+0.4-($B31+(2/100)*FLOOR(MIN(M$1, 100000),5000)/5000))/2), 0.4))))+$B31&gt;$B$5+0.2, 0, IF(OR(M$1="", $B31=""), 0, IF($B31&gt;'DOEE Payment Calculator'!$I$12, 0,  ((2/100)*FLOOR(MIN(M$1, 100000),5000)/5000)+MIN((('DOEE Payment Calculator'!$I$12+0.4-($B31+(2/100)*FLOOR(MIN(M$1, 100000),5000)/5000))/2), 0.4))))</f>
        <v>0.37999999999999967</v>
      </c>
      <c r="N31" s="19">
        <f t="shared" ref="N31" si="483">$B31+M31</f>
        <v>2.15</v>
      </c>
      <c r="O31" s="16">
        <f>IF((IF(OR(O$1="", $B31=""), 0, IF($B31&gt;'DOEE Payment Calculator'!$I$12, 0,  ((2/100)*FLOOR(MIN(O$1, 100000),5000)/5000)+MIN((('DOEE Payment Calculator'!$I$12+0.4-($B31+(2/100)*FLOOR(MIN(O$1, 100000),5000)/5000))/2), 0.4))))+$B31&gt;$B$5+0.2, 0, IF(OR(O$1="", $B31=""), 0, IF($B31&gt;'DOEE Payment Calculator'!$I$12, 0,  ((2/100)*FLOOR(MIN(O$1, 100000),5000)/5000)+MIN((('DOEE Payment Calculator'!$I$12+0.4-($B31+(2/100)*FLOOR(MIN(O$1, 100000),5000)/5000))/2), 0.4))))</f>
        <v>0.38999999999999979</v>
      </c>
      <c r="P31" s="19">
        <f t="shared" ref="P31" si="484">$B31+O31</f>
        <v>2.16</v>
      </c>
      <c r="Q31" s="16">
        <f>IF((IF(OR(Q$1="", $B31=""), 0, IF($B31&gt;'DOEE Payment Calculator'!$I$12, 0,  ((2/100)*FLOOR(MIN(Q$1, 100000),5000)/5000)+MIN((('DOEE Payment Calculator'!$I$12+0.4-($B31+(2/100)*FLOOR(MIN(Q$1, 100000),5000)/5000))/2), 0.4))))+$B31&gt;$B$5+0.2, 0, IF(OR(Q$1="", $B31=""), 0, IF($B31&gt;'DOEE Payment Calculator'!$I$12, 0,  ((2/100)*FLOOR(MIN(Q$1, 100000),5000)/5000)+MIN((('DOEE Payment Calculator'!$I$12+0.4-($B31+(2/100)*FLOOR(MIN(Q$1, 100000),5000)/5000))/2), 0.4))))</f>
        <v>0.3999999999999998</v>
      </c>
      <c r="R31" s="19">
        <f t="shared" ref="R31" si="485">$B31+Q31</f>
        <v>2.17</v>
      </c>
      <c r="S31" s="16">
        <f>IF((IF(OR(S$1="", $B31=""), 0, IF($B31&gt;'DOEE Payment Calculator'!$I$12, 0,  ((2/100)*FLOOR(MIN(S$1, 100000),5000)/5000)+MIN((('DOEE Payment Calculator'!$I$12+0.4-($B31+(2/100)*FLOOR(MIN(S$1, 100000),5000)/5000))/2), 0.4))))+$B31&gt;$B$5+0.2, 0, IF(OR(S$1="", $B31=""), 0, IF($B31&gt;'DOEE Payment Calculator'!$I$12, 0,  ((2/100)*FLOOR(MIN(S$1, 100000),5000)/5000)+MIN((('DOEE Payment Calculator'!$I$12+0.4-($B31+(2/100)*FLOOR(MIN(S$1, 100000),5000)/5000))/2), 0.4))))</f>
        <v>0.40999999999999981</v>
      </c>
      <c r="T31" s="19">
        <f t="shared" ref="T31" si="486">$B31+S31</f>
        <v>2.1800000000000002</v>
      </c>
      <c r="U31" s="16">
        <f>IF((IF(OR(U$1="", $B31=""), 0, IF($B31&gt;'DOEE Payment Calculator'!$I$12, 0,  ((2/100)*FLOOR(MIN(U$1, 100000),5000)/5000)+MIN((('DOEE Payment Calculator'!$I$12+0.4-($B31+(2/100)*FLOOR(MIN(U$1, 100000),5000)/5000))/2), 0.4))))+$B31&gt;$B$5+0.2, 0, IF(OR(U$1="", $B31=""), 0, IF($B31&gt;'DOEE Payment Calculator'!$I$12, 0,  ((2/100)*FLOOR(MIN(U$1, 100000),5000)/5000)+MIN((('DOEE Payment Calculator'!$I$12+0.4-($B31+(2/100)*FLOOR(MIN(U$1, 100000),5000)/5000))/2), 0.4))))</f>
        <v>0.41999999999999976</v>
      </c>
      <c r="V31" s="19">
        <f t="shared" ref="V31" si="487">$B31+U31</f>
        <v>2.19</v>
      </c>
      <c r="W31" s="16">
        <f>IF((IF(OR(W$1="", $B31=""), 0, IF($B31&gt;'DOEE Payment Calculator'!$I$12, 0,  ((2/100)*FLOOR(MIN(W$1, 100000),5000)/5000)+MIN((('DOEE Payment Calculator'!$I$12+0.4-($B31+(2/100)*FLOOR(MIN(W$1, 100000),5000)/5000))/2), 0.4))))+$B31&gt;$B$5+0.2, 0, IF(OR(W$1="", $B31=""), 0, IF($B31&gt;'DOEE Payment Calculator'!$I$12, 0,  ((2/100)*FLOOR(MIN(W$1, 100000),5000)/5000)+MIN((('DOEE Payment Calculator'!$I$12+0.4-($B31+(2/100)*FLOOR(MIN(W$1, 100000),5000)/5000))/2), 0.4))))</f>
        <v>0.42999999999999977</v>
      </c>
      <c r="X31" s="19">
        <f t="shared" ref="X31" si="488">$B31+W31</f>
        <v>2.2000000000000002</v>
      </c>
      <c r="Y31" s="16">
        <f>IF((IF(OR(Y$1="", $B31=""), 0, IF($B31&gt;'DOEE Payment Calculator'!$I$12, 0,  ((2/100)*FLOOR(MIN(Y$1, 100000),5000)/5000)+MIN((('DOEE Payment Calculator'!$I$12+0.4-($B31+(2/100)*FLOOR(MIN(Y$1, 100000),5000)/5000))/2), 0.4))))+$B31&gt;$B$5+0.2, 0, IF(OR(Y$1="", $B31=""), 0, IF($B31&gt;'DOEE Payment Calculator'!$I$12, 0,  ((2/100)*FLOOR(MIN(Y$1, 100000),5000)/5000)+MIN((('DOEE Payment Calculator'!$I$12+0.4-($B31+(2/100)*FLOOR(MIN(Y$1, 100000),5000)/5000))/2), 0.4))))</f>
        <v>0.43999999999999972</v>
      </c>
      <c r="Z31" s="19">
        <f t="shared" ref="Z31" si="489">$B31+Y31</f>
        <v>2.21</v>
      </c>
      <c r="AA31" s="16">
        <f>IF((IF(OR(AA$1="", $B31=""), 0, IF($B31&gt;'DOEE Payment Calculator'!$I$12, 0,  ((2/100)*FLOOR(MIN(AA$1, 100000),5000)/5000)+MIN((('DOEE Payment Calculator'!$I$12+0.4-($B31+(2/100)*FLOOR(MIN(AA$1, 100000),5000)/5000))/2), 0.4))))+$B31&gt;$B$5+0.2, 0, IF(OR(AA$1="", $B31=""), 0, IF($B31&gt;'DOEE Payment Calculator'!$I$12, 0,  ((2/100)*FLOOR(MIN(AA$1, 100000),5000)/5000)+MIN((('DOEE Payment Calculator'!$I$12+0.4-($B31+(2/100)*FLOOR(MIN(AA$1, 100000),5000)/5000))/2), 0.4))))</f>
        <v>0.44999999999999973</v>
      </c>
      <c r="AB31" s="19">
        <f t="shared" ref="AB31" si="490">$B31+AA31</f>
        <v>2.2199999999999998</v>
      </c>
      <c r="AC31" s="16">
        <f>IF((IF(OR(AC$1="", $B31=""), 0, IF($B31&gt;'DOEE Payment Calculator'!$I$12, 0,  ((2/100)*FLOOR(MIN(AC$1, 100000),5000)/5000)+MIN((('DOEE Payment Calculator'!$I$12+0.4-($B31+(2/100)*FLOOR(MIN(AC$1, 100000),5000)/5000))/2), 0.4))))+$B31&gt;$B$5+0.2, 0, IF(OR(AC$1="", $B31=""), 0, IF($B31&gt;'DOEE Payment Calculator'!$I$12, 0,  ((2/100)*FLOOR(MIN(AC$1, 100000),5000)/5000)+MIN((('DOEE Payment Calculator'!$I$12+0.4-($B31+(2/100)*FLOOR(MIN(AC$1, 100000),5000)/5000))/2), 0.4))))</f>
        <v>0.45999999999999974</v>
      </c>
      <c r="AD31" s="19">
        <f t="shared" ref="AD31" si="491">$B31+AC31</f>
        <v>2.23</v>
      </c>
      <c r="AE31" s="16">
        <f>IF((IF(OR(AE$1="", $B31=""), 0, IF($B31&gt;'DOEE Payment Calculator'!$I$12, 0,  ((2/100)*FLOOR(MIN(AE$1, 100000),5000)/5000)+MIN((('DOEE Payment Calculator'!$I$12+0.4-($B31+(2/100)*FLOOR(MIN(AE$1, 100000),5000)/5000))/2), 0.4))))+$B31&gt;$B$5+0.2, 0, IF(OR(AE$1="", $B31=""), 0, IF($B31&gt;'DOEE Payment Calculator'!$I$12, 0,  ((2/100)*FLOOR(MIN(AE$1, 100000),5000)/5000)+MIN((('DOEE Payment Calculator'!$I$12+0.4-($B31+(2/100)*FLOOR(MIN(AE$1, 100000),5000)/5000))/2), 0.4))))</f>
        <v>0</v>
      </c>
      <c r="AF31" s="19">
        <f t="shared" ref="AF31" si="492">$B31+AE31</f>
        <v>1.7700000000000002</v>
      </c>
      <c r="AG31" s="16">
        <f>IF((IF(OR(AG$1="", $B31=""), 0, IF($B31&gt;'DOEE Payment Calculator'!$I$12, 0,  ((2/100)*FLOOR(MIN(AG$1, 100000),5000)/5000)+MIN((('DOEE Payment Calculator'!$I$12+0.4-($B31+(2/100)*FLOOR(MIN(AG$1, 100000),5000)/5000))/2), 0.4))))+$B31&gt;$B$5+0.2, 0, IF(OR(AG$1="", $B31=""), 0, IF($B31&gt;'DOEE Payment Calculator'!$I$12, 0,  ((2/100)*FLOOR(MIN(AG$1, 100000),5000)/5000)+MIN((('DOEE Payment Calculator'!$I$12+0.4-($B31+(2/100)*FLOOR(MIN(AG$1, 100000),5000)/5000))/2), 0.4))))</f>
        <v>0</v>
      </c>
      <c r="AH31" s="19">
        <f t="shared" ref="AH31" si="493">$B31+AG31</f>
        <v>1.7700000000000002</v>
      </c>
      <c r="AI31" s="16">
        <f>IF((IF(OR(AI$1="", $B31=""), 0, IF($B31&gt;'DOEE Payment Calculator'!$I$12, 0,  ((2/100)*FLOOR(MIN(AI$1, 100000),5000)/5000)+MIN((('DOEE Payment Calculator'!$I$12+0.4-($B31+(2/100)*FLOOR(MIN(AI$1, 100000),5000)/5000))/2), 0.4))))+$B31&gt;$B$5+0.2, 0, IF(OR(AI$1="", $B31=""), 0, IF($B31&gt;'DOEE Payment Calculator'!$I$12, 0,  ((2/100)*FLOOR(MIN(AI$1, 100000),5000)/5000)+MIN((('DOEE Payment Calculator'!$I$12+0.4-($B31+(2/100)*FLOOR(MIN(AI$1, 100000),5000)/5000))/2), 0.4))))</f>
        <v>0</v>
      </c>
      <c r="AJ31" s="19">
        <f t="shared" ref="AJ31" si="494">$B31+AI31</f>
        <v>1.7700000000000002</v>
      </c>
      <c r="AK31" s="16">
        <f>IF((IF(OR(AK$1="", $B31=""), 0, IF($B31&gt;'DOEE Payment Calculator'!$I$12, 0,  ((2/100)*FLOOR(MIN(AK$1, 100000),5000)/5000)+MIN((('DOEE Payment Calculator'!$I$12+0.4-($B31+(2/100)*FLOOR(MIN(AK$1, 100000),5000)/5000))/2), 0.4))))+$B31&gt;$B$5+0.2, 0, IF(OR(AK$1="", $B31=""), 0, IF($B31&gt;'DOEE Payment Calculator'!$I$12, 0,  ((2/100)*FLOOR(MIN(AK$1, 100000),5000)/5000)+MIN((('DOEE Payment Calculator'!$I$12+0.4-($B31+(2/100)*FLOOR(MIN(AK$1, 100000),5000)/5000))/2), 0.4))))</f>
        <v>0</v>
      </c>
      <c r="AL31" s="19">
        <f t="shared" ref="AL31" si="495">$B31+AK31</f>
        <v>1.7700000000000002</v>
      </c>
      <c r="AM31" s="16">
        <f>IF((IF(OR(AM$1="", $B31=""), 0, IF($B31&gt;'DOEE Payment Calculator'!$I$12, 0,  ((2/100)*FLOOR(MIN(AM$1, 100000),5000)/5000)+MIN((('DOEE Payment Calculator'!$I$12+0.4-($B31+(2/100)*FLOOR(MIN(AM$1, 100000),5000)/5000))/2), 0.4))))+$B31&gt;$B$5+0.2, 0, IF(OR(AM$1="", $B31=""), 0, IF($B31&gt;'DOEE Payment Calculator'!$I$12, 0,  ((2/100)*FLOOR(MIN(AM$1, 100000),5000)/5000)+MIN((('DOEE Payment Calculator'!$I$12+0.4-($B31+(2/100)*FLOOR(MIN(AM$1, 100000),5000)/5000))/2), 0.4))))</f>
        <v>0</v>
      </c>
      <c r="AN31" s="19">
        <f t="shared" ref="AN31" si="496">$B31+AM31</f>
        <v>1.7700000000000002</v>
      </c>
      <c r="AO31" s="16">
        <f>IF((IF(OR(AO$1="", $B31=""), 0, IF($B31&gt;'DOEE Payment Calculator'!$I$12, 0,  ((2/100)*FLOOR(MIN(AO$1, 100000),5000)/5000)+MIN((('DOEE Payment Calculator'!$I$12+0.4-($B31+(2/100)*FLOOR(MIN(AO$1, 100000),5000)/5000))/2), 0.4))))+$B31&gt;$B$5+0.2, 0, IF(OR(AO$1="", $B31=""), 0, IF($B31&gt;'DOEE Payment Calculator'!$I$12, 0,  ((2/100)*FLOOR(MIN(AO$1, 100000),5000)/5000)+MIN((('DOEE Payment Calculator'!$I$12+0.4-($B31+(2/100)*FLOOR(MIN(AO$1, 100000),5000)/5000))/2), 0.4))))</f>
        <v>0</v>
      </c>
      <c r="AP31" s="19">
        <f t="shared" ref="AP31" si="497">$B31+AO31</f>
        <v>1.7700000000000002</v>
      </c>
      <c r="AQ31" s="16">
        <f>IF((IF(OR(AQ$1="", $B31=""), 0, IF($B31&gt;'DOEE Payment Calculator'!$I$12, 0,  ((2/100)*FLOOR(MIN(AQ$1, 100000),5000)/5000)+MIN((('DOEE Payment Calculator'!$I$12+0.4-($B31+(2/100)*FLOOR(MIN(AQ$1, 100000),5000)/5000))/2), 0.4))))+$B31&gt;$B$5+0.2, 0, IF(OR(AQ$1="", $B31=""), 0, IF($B31&gt;'DOEE Payment Calculator'!$I$12, 0,  ((2/100)*FLOOR(MIN(AQ$1, 100000),5000)/5000)+MIN((('DOEE Payment Calculator'!$I$12+0.4-($B31+(2/100)*FLOOR(MIN(AQ$1, 100000),5000)/5000))/2), 0.4))))</f>
        <v>0</v>
      </c>
      <c r="AR31" s="19">
        <f t="shared" ref="AR31" si="498">$B31+AQ31</f>
        <v>1.7700000000000002</v>
      </c>
    </row>
    <row r="32" spans="2:44" ht="16.5" x14ac:dyDescent="0.3">
      <c r="B32" s="16">
        <f t="shared" si="23"/>
        <v>1.7600000000000002</v>
      </c>
      <c r="C32" s="16">
        <f>IF((IF(OR(C$1="", $B32=""), 0, IF($B32&gt;'DOEE Payment Calculator'!$I$12, 0,  ((2/100)*FLOOR(MIN(C$1, 100000),5000)/5000)+MIN((('DOEE Payment Calculator'!$I$12+0.4-($B32+(2/100)*FLOOR(MIN(C$1, 100000),5000)/5000))/2), 0.4))))+$B32&gt;$B$5+0.2, 0, IF(OR(C$1="", $B32=""), 0, IF($B32&gt;'DOEE Payment Calculator'!$I$12, 0,  ((2/100)*FLOOR(MIN(C$1, 100000),5000)/5000)+MIN((('DOEE Payment Calculator'!$I$12+0.4-($B32+(2/100)*FLOOR(MIN(C$1, 100000),5000)/5000))/2), 0.4))))</f>
        <v>0.33499999999999974</v>
      </c>
      <c r="D32" s="19">
        <f t="shared" si="2"/>
        <v>2.0949999999999998</v>
      </c>
      <c r="E32" s="16">
        <f>IF((IF(OR(E$1="", $B32=""), 0, IF($B32&gt;'DOEE Payment Calculator'!$I$12, 0,  ((2/100)*FLOOR(MIN(E$1, 100000),5000)/5000)+MIN((('DOEE Payment Calculator'!$I$12+0.4-($B32+(2/100)*FLOOR(MIN(E$1, 100000),5000)/5000))/2), 0.4))))+$B32&gt;$B$5+0.2, 0, IF(OR(E$1="", $B32=""), 0, IF($B32&gt;'DOEE Payment Calculator'!$I$12, 0,  ((2/100)*FLOOR(MIN(E$1, 100000),5000)/5000)+MIN((('DOEE Payment Calculator'!$I$12+0.4-($B32+(2/100)*FLOOR(MIN(E$1, 100000),5000)/5000))/2), 0.4))))</f>
        <v>0.34499999999999975</v>
      </c>
      <c r="F32" s="19">
        <f t="shared" si="3"/>
        <v>2.105</v>
      </c>
      <c r="G32" s="16">
        <f>IF((IF(OR(G$1="", $B32=""), 0, IF($B32&gt;'DOEE Payment Calculator'!$I$12, 0,  ((2/100)*FLOOR(MIN(G$1, 100000),5000)/5000)+MIN((('DOEE Payment Calculator'!$I$12+0.4-($B32+(2/100)*FLOOR(MIN(G$1, 100000),5000)/5000))/2), 0.4))))+$B32&gt;$B$5+0.2, 0, IF(OR(G$1="", $B32=""), 0, IF($B32&gt;'DOEE Payment Calculator'!$I$12, 0,  ((2/100)*FLOOR(MIN(G$1, 100000),5000)/5000)+MIN((('DOEE Payment Calculator'!$I$12+0.4-($B32+(2/100)*FLOOR(MIN(G$1, 100000),5000)/5000))/2), 0.4))))</f>
        <v>0.3549999999999997</v>
      </c>
      <c r="H32" s="19">
        <f t="shared" ref="H32" si="499">$B32+G32</f>
        <v>2.1149999999999998</v>
      </c>
      <c r="I32" s="16">
        <f>IF((IF(OR(I$1="", $B32=""), 0, IF($B32&gt;'DOEE Payment Calculator'!$I$12, 0,  ((2/100)*FLOOR(MIN(I$1, 100000),5000)/5000)+MIN((('DOEE Payment Calculator'!$I$12+0.4-($B32+(2/100)*FLOOR(MIN(I$1, 100000),5000)/5000))/2), 0.4))))+$B32&gt;$B$5+0.2, 0, IF(OR(I$1="", $B32=""), 0, IF($B32&gt;'DOEE Payment Calculator'!$I$12, 0,  ((2/100)*FLOOR(MIN(I$1, 100000),5000)/5000)+MIN((('DOEE Payment Calculator'!$I$12+0.4-($B32+(2/100)*FLOOR(MIN(I$1, 100000),5000)/5000))/2), 0.4))))</f>
        <v>0.36499999999999971</v>
      </c>
      <c r="J32" s="19">
        <f t="shared" ref="J32" si="500">$B32+I32</f>
        <v>2.125</v>
      </c>
      <c r="K32" s="16">
        <f>IF((IF(OR(K$1="", $B32=""), 0, IF($B32&gt;'DOEE Payment Calculator'!$I$12, 0,  ((2/100)*FLOOR(MIN(K$1, 100000),5000)/5000)+MIN((('DOEE Payment Calculator'!$I$12+0.4-($B32+(2/100)*FLOOR(MIN(K$1, 100000),5000)/5000))/2), 0.4))))+$B32&gt;$B$5+0.2, 0, IF(OR(K$1="", $B32=""), 0, IF($B32&gt;'DOEE Payment Calculator'!$I$12, 0,  ((2/100)*FLOOR(MIN(K$1, 100000),5000)/5000)+MIN((('DOEE Payment Calculator'!$I$12+0.4-($B32+(2/100)*FLOOR(MIN(K$1, 100000),5000)/5000))/2), 0.4))))</f>
        <v>0.37499999999999972</v>
      </c>
      <c r="L32" s="19">
        <f t="shared" ref="L32" si="501">$B32+K32</f>
        <v>2.1349999999999998</v>
      </c>
      <c r="M32" s="16">
        <f>IF((IF(OR(M$1="", $B32=""), 0, IF($B32&gt;'DOEE Payment Calculator'!$I$12, 0,  ((2/100)*FLOOR(MIN(M$1, 100000),5000)/5000)+MIN((('DOEE Payment Calculator'!$I$12+0.4-($B32+(2/100)*FLOOR(MIN(M$1, 100000),5000)/5000))/2), 0.4))))+$B32&gt;$B$5+0.2, 0, IF(OR(M$1="", $B32=""), 0, IF($B32&gt;'DOEE Payment Calculator'!$I$12, 0,  ((2/100)*FLOOR(MIN(M$1, 100000),5000)/5000)+MIN((('DOEE Payment Calculator'!$I$12+0.4-($B32+(2/100)*FLOOR(MIN(M$1, 100000),5000)/5000))/2), 0.4))))</f>
        <v>0.38499999999999968</v>
      </c>
      <c r="N32" s="19">
        <f t="shared" ref="N32" si="502">$B32+M32</f>
        <v>2.145</v>
      </c>
      <c r="O32" s="16">
        <f>IF((IF(OR(O$1="", $B32=""), 0, IF($B32&gt;'DOEE Payment Calculator'!$I$12, 0,  ((2/100)*FLOOR(MIN(O$1, 100000),5000)/5000)+MIN((('DOEE Payment Calculator'!$I$12+0.4-($B32+(2/100)*FLOOR(MIN(O$1, 100000),5000)/5000))/2), 0.4))))+$B32&gt;$B$5+0.2, 0, IF(OR(O$1="", $B32=""), 0, IF($B32&gt;'DOEE Payment Calculator'!$I$12, 0,  ((2/100)*FLOOR(MIN(O$1, 100000),5000)/5000)+MIN((('DOEE Payment Calculator'!$I$12+0.4-($B32+(2/100)*FLOOR(MIN(O$1, 100000),5000)/5000))/2), 0.4))))</f>
        <v>0.39499999999999968</v>
      </c>
      <c r="P32" s="19">
        <f t="shared" ref="P32" si="503">$B32+O32</f>
        <v>2.1549999999999998</v>
      </c>
      <c r="Q32" s="16">
        <f>IF((IF(OR(Q$1="", $B32=""), 0, IF($B32&gt;'DOEE Payment Calculator'!$I$12, 0,  ((2/100)*FLOOR(MIN(Q$1, 100000),5000)/5000)+MIN((('DOEE Payment Calculator'!$I$12+0.4-($B32+(2/100)*FLOOR(MIN(Q$1, 100000),5000)/5000))/2), 0.4))))+$B32&gt;$B$5+0.2, 0, IF(OR(Q$1="", $B32=""), 0, IF($B32&gt;'DOEE Payment Calculator'!$I$12, 0,  ((2/100)*FLOOR(MIN(Q$1, 100000),5000)/5000)+MIN((('DOEE Payment Calculator'!$I$12+0.4-($B32+(2/100)*FLOOR(MIN(Q$1, 100000),5000)/5000))/2), 0.4))))</f>
        <v>0.40499999999999969</v>
      </c>
      <c r="R32" s="19">
        <f t="shared" ref="R32" si="504">$B32+Q32</f>
        <v>2.165</v>
      </c>
      <c r="S32" s="16">
        <f>IF((IF(OR(S$1="", $B32=""), 0, IF($B32&gt;'DOEE Payment Calculator'!$I$12, 0,  ((2/100)*FLOOR(MIN(S$1, 100000),5000)/5000)+MIN((('DOEE Payment Calculator'!$I$12+0.4-($B32+(2/100)*FLOOR(MIN(S$1, 100000),5000)/5000))/2), 0.4))))+$B32&gt;$B$5+0.2, 0, IF(OR(S$1="", $B32=""), 0, IF($B32&gt;'DOEE Payment Calculator'!$I$12, 0,  ((2/100)*FLOOR(MIN(S$1, 100000),5000)/5000)+MIN((('DOEE Payment Calculator'!$I$12+0.4-($B32+(2/100)*FLOOR(MIN(S$1, 100000),5000)/5000))/2), 0.4))))</f>
        <v>0.41499999999999981</v>
      </c>
      <c r="T32" s="19">
        <f t="shared" ref="T32" si="505">$B32+S32</f>
        <v>2.1749999999999998</v>
      </c>
      <c r="U32" s="16">
        <f>IF((IF(OR(U$1="", $B32=""), 0, IF($B32&gt;'DOEE Payment Calculator'!$I$12, 0,  ((2/100)*FLOOR(MIN(U$1, 100000),5000)/5000)+MIN((('DOEE Payment Calculator'!$I$12+0.4-($B32+(2/100)*FLOOR(MIN(U$1, 100000),5000)/5000))/2), 0.4))))+$B32&gt;$B$5+0.2, 0, IF(OR(U$1="", $B32=""), 0, IF($B32&gt;'DOEE Payment Calculator'!$I$12, 0,  ((2/100)*FLOOR(MIN(U$1, 100000),5000)/5000)+MIN((('DOEE Payment Calculator'!$I$12+0.4-($B32+(2/100)*FLOOR(MIN(U$1, 100000),5000)/5000))/2), 0.4))))</f>
        <v>0.42499999999999977</v>
      </c>
      <c r="V32" s="19">
        <f t="shared" ref="V32" si="506">$B32+U32</f>
        <v>2.1850000000000001</v>
      </c>
      <c r="W32" s="16">
        <f>IF((IF(OR(W$1="", $B32=""), 0, IF($B32&gt;'DOEE Payment Calculator'!$I$12, 0,  ((2/100)*FLOOR(MIN(W$1, 100000),5000)/5000)+MIN((('DOEE Payment Calculator'!$I$12+0.4-($B32+(2/100)*FLOOR(MIN(W$1, 100000),5000)/5000))/2), 0.4))))+$B32&gt;$B$5+0.2, 0, IF(OR(W$1="", $B32=""), 0, IF($B32&gt;'DOEE Payment Calculator'!$I$12, 0,  ((2/100)*FLOOR(MIN(W$1, 100000),5000)/5000)+MIN((('DOEE Payment Calculator'!$I$12+0.4-($B32+(2/100)*FLOOR(MIN(W$1, 100000),5000)/5000))/2), 0.4))))</f>
        <v>0.43499999999999978</v>
      </c>
      <c r="X32" s="19">
        <f t="shared" ref="X32" si="507">$B32+W32</f>
        <v>2.1949999999999998</v>
      </c>
      <c r="Y32" s="16">
        <f>IF((IF(OR(Y$1="", $B32=""), 0, IF($B32&gt;'DOEE Payment Calculator'!$I$12, 0,  ((2/100)*FLOOR(MIN(Y$1, 100000),5000)/5000)+MIN((('DOEE Payment Calculator'!$I$12+0.4-($B32+(2/100)*FLOOR(MIN(Y$1, 100000),5000)/5000))/2), 0.4))))+$B32&gt;$B$5+0.2, 0, IF(OR(Y$1="", $B32=""), 0, IF($B32&gt;'DOEE Payment Calculator'!$I$12, 0,  ((2/100)*FLOOR(MIN(Y$1, 100000),5000)/5000)+MIN((('DOEE Payment Calculator'!$I$12+0.4-($B32+(2/100)*FLOOR(MIN(Y$1, 100000),5000)/5000))/2), 0.4))))</f>
        <v>0.44499999999999973</v>
      </c>
      <c r="Z32" s="19">
        <f t="shared" ref="Z32" si="508">$B32+Y32</f>
        <v>2.2050000000000001</v>
      </c>
      <c r="AA32" s="16">
        <f>IF((IF(OR(AA$1="", $B32=""), 0, IF($B32&gt;'DOEE Payment Calculator'!$I$12, 0,  ((2/100)*FLOOR(MIN(AA$1, 100000),5000)/5000)+MIN((('DOEE Payment Calculator'!$I$12+0.4-($B32+(2/100)*FLOOR(MIN(AA$1, 100000),5000)/5000))/2), 0.4))))+$B32&gt;$B$5+0.2, 0, IF(OR(AA$1="", $B32=""), 0, IF($B32&gt;'DOEE Payment Calculator'!$I$12, 0,  ((2/100)*FLOOR(MIN(AA$1, 100000),5000)/5000)+MIN((('DOEE Payment Calculator'!$I$12+0.4-($B32+(2/100)*FLOOR(MIN(AA$1, 100000),5000)/5000))/2), 0.4))))</f>
        <v>0.45499999999999985</v>
      </c>
      <c r="AB32" s="19">
        <f t="shared" ref="AB32" si="509">$B32+AA32</f>
        <v>2.2149999999999999</v>
      </c>
      <c r="AC32" s="16">
        <f>IF((IF(OR(AC$1="", $B32=""), 0, IF($B32&gt;'DOEE Payment Calculator'!$I$12, 0,  ((2/100)*FLOOR(MIN(AC$1, 100000),5000)/5000)+MIN((('DOEE Payment Calculator'!$I$12+0.4-($B32+(2/100)*FLOOR(MIN(AC$1, 100000),5000)/5000))/2), 0.4))))+$B32&gt;$B$5+0.2, 0, IF(OR(AC$1="", $B32=""), 0, IF($B32&gt;'DOEE Payment Calculator'!$I$12, 0,  ((2/100)*FLOOR(MIN(AC$1, 100000),5000)/5000)+MIN((('DOEE Payment Calculator'!$I$12+0.4-($B32+(2/100)*FLOOR(MIN(AC$1, 100000),5000)/5000))/2), 0.4))))</f>
        <v>0.46499999999999964</v>
      </c>
      <c r="AD32" s="19">
        <f t="shared" ref="AD32" si="510">$B32+AC32</f>
        <v>2.2249999999999996</v>
      </c>
      <c r="AE32" s="16">
        <f>IF((IF(OR(AE$1="", $B32=""), 0, IF($B32&gt;'DOEE Payment Calculator'!$I$12, 0,  ((2/100)*FLOOR(MIN(AE$1, 100000),5000)/5000)+MIN((('DOEE Payment Calculator'!$I$12+0.4-($B32+(2/100)*FLOOR(MIN(AE$1, 100000),5000)/5000))/2), 0.4))))+$B32&gt;$B$5+0.2, 0, IF(OR(AE$1="", $B32=""), 0, IF($B32&gt;'DOEE Payment Calculator'!$I$12, 0,  ((2/100)*FLOOR(MIN(AE$1, 100000),5000)/5000)+MIN((('DOEE Payment Calculator'!$I$12+0.4-($B32+(2/100)*FLOOR(MIN(AE$1, 100000),5000)/5000))/2), 0.4))))</f>
        <v>0</v>
      </c>
      <c r="AF32" s="19">
        <f t="shared" ref="AF32" si="511">$B32+AE32</f>
        <v>1.7600000000000002</v>
      </c>
      <c r="AG32" s="16">
        <f>IF((IF(OR(AG$1="", $B32=""), 0, IF($B32&gt;'DOEE Payment Calculator'!$I$12, 0,  ((2/100)*FLOOR(MIN(AG$1, 100000),5000)/5000)+MIN((('DOEE Payment Calculator'!$I$12+0.4-($B32+(2/100)*FLOOR(MIN(AG$1, 100000),5000)/5000))/2), 0.4))))+$B32&gt;$B$5+0.2, 0, IF(OR(AG$1="", $B32=""), 0, IF($B32&gt;'DOEE Payment Calculator'!$I$12, 0,  ((2/100)*FLOOR(MIN(AG$1, 100000),5000)/5000)+MIN((('DOEE Payment Calculator'!$I$12+0.4-($B32+(2/100)*FLOOR(MIN(AG$1, 100000),5000)/5000))/2), 0.4))))</f>
        <v>0</v>
      </c>
      <c r="AH32" s="19">
        <f t="shared" ref="AH32" si="512">$B32+AG32</f>
        <v>1.7600000000000002</v>
      </c>
      <c r="AI32" s="16">
        <f>IF((IF(OR(AI$1="", $B32=""), 0, IF($B32&gt;'DOEE Payment Calculator'!$I$12, 0,  ((2/100)*FLOOR(MIN(AI$1, 100000),5000)/5000)+MIN((('DOEE Payment Calculator'!$I$12+0.4-($B32+(2/100)*FLOOR(MIN(AI$1, 100000),5000)/5000))/2), 0.4))))+$B32&gt;$B$5+0.2, 0, IF(OR(AI$1="", $B32=""), 0, IF($B32&gt;'DOEE Payment Calculator'!$I$12, 0,  ((2/100)*FLOOR(MIN(AI$1, 100000),5000)/5000)+MIN((('DOEE Payment Calculator'!$I$12+0.4-($B32+(2/100)*FLOOR(MIN(AI$1, 100000),5000)/5000))/2), 0.4))))</f>
        <v>0</v>
      </c>
      <c r="AJ32" s="19">
        <f t="shared" ref="AJ32" si="513">$B32+AI32</f>
        <v>1.7600000000000002</v>
      </c>
      <c r="AK32" s="16">
        <f>IF((IF(OR(AK$1="", $B32=""), 0, IF($B32&gt;'DOEE Payment Calculator'!$I$12, 0,  ((2/100)*FLOOR(MIN(AK$1, 100000),5000)/5000)+MIN((('DOEE Payment Calculator'!$I$12+0.4-($B32+(2/100)*FLOOR(MIN(AK$1, 100000),5000)/5000))/2), 0.4))))+$B32&gt;$B$5+0.2, 0, IF(OR(AK$1="", $B32=""), 0, IF($B32&gt;'DOEE Payment Calculator'!$I$12, 0,  ((2/100)*FLOOR(MIN(AK$1, 100000),5000)/5000)+MIN((('DOEE Payment Calculator'!$I$12+0.4-($B32+(2/100)*FLOOR(MIN(AK$1, 100000),5000)/5000))/2), 0.4))))</f>
        <v>0</v>
      </c>
      <c r="AL32" s="19">
        <f t="shared" ref="AL32" si="514">$B32+AK32</f>
        <v>1.7600000000000002</v>
      </c>
      <c r="AM32" s="16">
        <f>IF((IF(OR(AM$1="", $B32=""), 0, IF($B32&gt;'DOEE Payment Calculator'!$I$12, 0,  ((2/100)*FLOOR(MIN(AM$1, 100000),5000)/5000)+MIN((('DOEE Payment Calculator'!$I$12+0.4-($B32+(2/100)*FLOOR(MIN(AM$1, 100000),5000)/5000))/2), 0.4))))+$B32&gt;$B$5+0.2, 0, IF(OR(AM$1="", $B32=""), 0, IF($B32&gt;'DOEE Payment Calculator'!$I$12, 0,  ((2/100)*FLOOR(MIN(AM$1, 100000),5000)/5000)+MIN((('DOEE Payment Calculator'!$I$12+0.4-($B32+(2/100)*FLOOR(MIN(AM$1, 100000),5000)/5000))/2), 0.4))))</f>
        <v>0</v>
      </c>
      <c r="AN32" s="19">
        <f t="shared" ref="AN32" si="515">$B32+AM32</f>
        <v>1.7600000000000002</v>
      </c>
      <c r="AO32" s="16">
        <f>IF((IF(OR(AO$1="", $B32=""), 0, IF($B32&gt;'DOEE Payment Calculator'!$I$12, 0,  ((2/100)*FLOOR(MIN(AO$1, 100000),5000)/5000)+MIN((('DOEE Payment Calculator'!$I$12+0.4-($B32+(2/100)*FLOOR(MIN(AO$1, 100000),5000)/5000))/2), 0.4))))+$B32&gt;$B$5+0.2, 0, IF(OR(AO$1="", $B32=""), 0, IF($B32&gt;'DOEE Payment Calculator'!$I$12, 0,  ((2/100)*FLOOR(MIN(AO$1, 100000),5000)/5000)+MIN((('DOEE Payment Calculator'!$I$12+0.4-($B32+(2/100)*FLOOR(MIN(AO$1, 100000),5000)/5000))/2), 0.4))))</f>
        <v>0</v>
      </c>
      <c r="AP32" s="19">
        <f t="shared" ref="AP32" si="516">$B32+AO32</f>
        <v>1.7600000000000002</v>
      </c>
      <c r="AQ32" s="16">
        <f>IF((IF(OR(AQ$1="", $B32=""), 0, IF($B32&gt;'DOEE Payment Calculator'!$I$12, 0,  ((2/100)*FLOOR(MIN(AQ$1, 100000),5000)/5000)+MIN((('DOEE Payment Calculator'!$I$12+0.4-($B32+(2/100)*FLOOR(MIN(AQ$1, 100000),5000)/5000))/2), 0.4))))+$B32&gt;$B$5+0.2, 0, IF(OR(AQ$1="", $B32=""), 0, IF($B32&gt;'DOEE Payment Calculator'!$I$12, 0,  ((2/100)*FLOOR(MIN(AQ$1, 100000),5000)/5000)+MIN((('DOEE Payment Calculator'!$I$12+0.4-($B32+(2/100)*FLOOR(MIN(AQ$1, 100000),5000)/5000))/2), 0.4))))</f>
        <v>0</v>
      </c>
      <c r="AR32" s="19">
        <f t="shared" ref="AR32" si="517">$B32+AQ32</f>
        <v>1.7600000000000002</v>
      </c>
    </row>
    <row r="33" spans="2:44" ht="16.5" x14ac:dyDescent="0.3">
      <c r="B33" s="16">
        <f t="shared" si="23"/>
        <v>1.7500000000000002</v>
      </c>
      <c r="C33" s="16">
        <f>IF((IF(OR(C$1="", $B33=""), 0, IF($B33&gt;'DOEE Payment Calculator'!$I$12, 0,  ((2/100)*FLOOR(MIN(C$1, 100000),5000)/5000)+MIN((('DOEE Payment Calculator'!$I$12+0.4-($B33+(2/100)*FLOOR(MIN(C$1, 100000),5000)/5000))/2), 0.4))))+$B33&gt;$B$5+0.2, 0, IF(OR(C$1="", $B33=""), 0, IF($B33&gt;'DOEE Payment Calculator'!$I$12, 0,  ((2/100)*FLOOR(MIN(C$1, 100000),5000)/5000)+MIN((('DOEE Payment Calculator'!$I$12+0.4-($B33+(2/100)*FLOOR(MIN(C$1, 100000),5000)/5000))/2), 0.4))))</f>
        <v>0.33999999999999975</v>
      </c>
      <c r="D33" s="19">
        <f t="shared" si="2"/>
        <v>2.09</v>
      </c>
      <c r="E33" s="16">
        <f>IF((IF(OR(E$1="", $B33=""), 0, IF($B33&gt;'DOEE Payment Calculator'!$I$12, 0,  ((2/100)*FLOOR(MIN(E$1, 100000),5000)/5000)+MIN((('DOEE Payment Calculator'!$I$12+0.4-($B33+(2/100)*FLOOR(MIN(E$1, 100000),5000)/5000))/2), 0.4))))+$B33&gt;$B$5+0.2, 0, IF(OR(E$1="", $B33=""), 0, IF($B33&gt;'DOEE Payment Calculator'!$I$12, 0,  ((2/100)*FLOOR(MIN(E$1, 100000),5000)/5000)+MIN((('DOEE Payment Calculator'!$I$12+0.4-($B33+(2/100)*FLOOR(MIN(E$1, 100000),5000)/5000))/2), 0.4))))</f>
        <v>0.34999999999999976</v>
      </c>
      <c r="F33" s="19">
        <f t="shared" si="3"/>
        <v>2.1</v>
      </c>
      <c r="G33" s="16">
        <f>IF((IF(OR(G$1="", $B33=""), 0, IF($B33&gt;'DOEE Payment Calculator'!$I$12, 0,  ((2/100)*FLOOR(MIN(G$1, 100000),5000)/5000)+MIN((('DOEE Payment Calculator'!$I$12+0.4-($B33+(2/100)*FLOOR(MIN(G$1, 100000),5000)/5000))/2), 0.4))))+$B33&gt;$B$5+0.2, 0, IF(OR(G$1="", $B33=""), 0, IF($B33&gt;'DOEE Payment Calculator'!$I$12, 0,  ((2/100)*FLOOR(MIN(G$1, 100000),5000)/5000)+MIN((('DOEE Payment Calculator'!$I$12+0.4-($B33+(2/100)*FLOOR(MIN(G$1, 100000),5000)/5000))/2), 0.4))))</f>
        <v>0.35999999999999971</v>
      </c>
      <c r="H33" s="19">
        <f t="shared" ref="H33" si="518">$B33+G33</f>
        <v>2.11</v>
      </c>
      <c r="I33" s="16">
        <f>IF((IF(OR(I$1="", $B33=""), 0, IF($B33&gt;'DOEE Payment Calculator'!$I$12, 0,  ((2/100)*FLOOR(MIN(I$1, 100000),5000)/5000)+MIN((('DOEE Payment Calculator'!$I$12+0.4-($B33+(2/100)*FLOOR(MIN(I$1, 100000),5000)/5000))/2), 0.4))))+$B33&gt;$B$5+0.2, 0, IF(OR(I$1="", $B33=""), 0, IF($B33&gt;'DOEE Payment Calculator'!$I$12, 0,  ((2/100)*FLOOR(MIN(I$1, 100000),5000)/5000)+MIN((('DOEE Payment Calculator'!$I$12+0.4-($B33+(2/100)*FLOOR(MIN(I$1, 100000),5000)/5000))/2), 0.4))))</f>
        <v>0.36999999999999972</v>
      </c>
      <c r="J33" s="19">
        <f t="shared" ref="J33" si="519">$B33+I33</f>
        <v>2.12</v>
      </c>
      <c r="K33" s="16">
        <f>IF((IF(OR(K$1="", $B33=""), 0, IF($B33&gt;'DOEE Payment Calculator'!$I$12, 0,  ((2/100)*FLOOR(MIN(K$1, 100000),5000)/5000)+MIN((('DOEE Payment Calculator'!$I$12+0.4-($B33+(2/100)*FLOOR(MIN(K$1, 100000),5000)/5000))/2), 0.4))))+$B33&gt;$B$5+0.2, 0, IF(OR(K$1="", $B33=""), 0, IF($B33&gt;'DOEE Payment Calculator'!$I$12, 0,  ((2/100)*FLOOR(MIN(K$1, 100000),5000)/5000)+MIN((('DOEE Payment Calculator'!$I$12+0.4-($B33+(2/100)*FLOOR(MIN(K$1, 100000),5000)/5000))/2), 0.4))))</f>
        <v>0.37999999999999973</v>
      </c>
      <c r="L33" s="19">
        <f t="shared" ref="L33" si="520">$B33+K33</f>
        <v>2.13</v>
      </c>
      <c r="M33" s="16">
        <f>IF((IF(OR(M$1="", $B33=""), 0, IF($B33&gt;'DOEE Payment Calculator'!$I$12, 0,  ((2/100)*FLOOR(MIN(M$1, 100000),5000)/5000)+MIN((('DOEE Payment Calculator'!$I$12+0.4-($B33+(2/100)*FLOOR(MIN(M$1, 100000),5000)/5000))/2), 0.4))))+$B33&gt;$B$5+0.2, 0, IF(OR(M$1="", $B33=""), 0, IF($B33&gt;'DOEE Payment Calculator'!$I$12, 0,  ((2/100)*FLOOR(MIN(M$1, 100000),5000)/5000)+MIN((('DOEE Payment Calculator'!$I$12+0.4-($B33+(2/100)*FLOOR(MIN(M$1, 100000),5000)/5000))/2), 0.4))))</f>
        <v>0.38999999999999968</v>
      </c>
      <c r="N33" s="19">
        <f t="shared" ref="N33" si="521">$B33+M33</f>
        <v>2.1399999999999997</v>
      </c>
      <c r="O33" s="16">
        <f>IF((IF(OR(O$1="", $B33=""), 0, IF($B33&gt;'DOEE Payment Calculator'!$I$12, 0,  ((2/100)*FLOOR(MIN(O$1, 100000),5000)/5000)+MIN((('DOEE Payment Calculator'!$I$12+0.4-($B33+(2/100)*FLOOR(MIN(O$1, 100000),5000)/5000))/2), 0.4))))+$B33&gt;$B$5+0.2, 0, IF(OR(O$1="", $B33=""), 0, IF($B33&gt;'DOEE Payment Calculator'!$I$12, 0,  ((2/100)*FLOOR(MIN(O$1, 100000),5000)/5000)+MIN((('DOEE Payment Calculator'!$I$12+0.4-($B33+(2/100)*FLOOR(MIN(O$1, 100000),5000)/5000))/2), 0.4))))</f>
        <v>0.3999999999999998</v>
      </c>
      <c r="P33" s="19">
        <f t="shared" ref="P33" si="522">$B33+O33</f>
        <v>2.15</v>
      </c>
      <c r="Q33" s="16">
        <f>IF((IF(OR(Q$1="", $B33=""), 0, IF($B33&gt;'DOEE Payment Calculator'!$I$12, 0,  ((2/100)*FLOOR(MIN(Q$1, 100000),5000)/5000)+MIN((('DOEE Payment Calculator'!$I$12+0.4-($B33+(2/100)*FLOOR(MIN(Q$1, 100000),5000)/5000))/2), 0.4))))+$B33&gt;$B$5+0.2, 0, IF(OR(Q$1="", $B33=""), 0, IF($B33&gt;'DOEE Payment Calculator'!$I$12, 0,  ((2/100)*FLOOR(MIN(Q$1, 100000),5000)/5000)+MIN((('DOEE Payment Calculator'!$I$12+0.4-($B33+(2/100)*FLOOR(MIN(Q$1, 100000),5000)/5000))/2), 0.4))))</f>
        <v>0.40999999999999981</v>
      </c>
      <c r="R33" s="19">
        <f t="shared" ref="R33" si="523">$B33+Q33</f>
        <v>2.16</v>
      </c>
      <c r="S33" s="16">
        <f>IF((IF(OR(S$1="", $B33=""), 0, IF($B33&gt;'DOEE Payment Calculator'!$I$12, 0,  ((2/100)*FLOOR(MIN(S$1, 100000),5000)/5000)+MIN((('DOEE Payment Calculator'!$I$12+0.4-($B33+(2/100)*FLOOR(MIN(S$1, 100000),5000)/5000))/2), 0.4))))+$B33&gt;$B$5+0.2, 0, IF(OR(S$1="", $B33=""), 0, IF($B33&gt;'DOEE Payment Calculator'!$I$12, 0,  ((2/100)*FLOOR(MIN(S$1, 100000),5000)/5000)+MIN((('DOEE Payment Calculator'!$I$12+0.4-($B33+(2/100)*FLOOR(MIN(S$1, 100000),5000)/5000))/2), 0.4))))</f>
        <v>0.41999999999999982</v>
      </c>
      <c r="T33" s="19">
        <f t="shared" ref="T33" si="524">$B33+S33</f>
        <v>2.17</v>
      </c>
      <c r="U33" s="16">
        <f>IF((IF(OR(U$1="", $B33=""), 0, IF($B33&gt;'DOEE Payment Calculator'!$I$12, 0,  ((2/100)*FLOOR(MIN(U$1, 100000),5000)/5000)+MIN((('DOEE Payment Calculator'!$I$12+0.4-($B33+(2/100)*FLOOR(MIN(U$1, 100000),5000)/5000))/2), 0.4))))+$B33&gt;$B$5+0.2, 0, IF(OR(U$1="", $B33=""), 0, IF($B33&gt;'DOEE Payment Calculator'!$I$12, 0,  ((2/100)*FLOOR(MIN(U$1, 100000),5000)/5000)+MIN((('DOEE Payment Calculator'!$I$12+0.4-($B33+(2/100)*FLOOR(MIN(U$1, 100000),5000)/5000))/2), 0.4))))</f>
        <v>0.42999999999999977</v>
      </c>
      <c r="V33" s="19">
        <f t="shared" ref="V33" si="525">$B33+U33</f>
        <v>2.1800000000000002</v>
      </c>
      <c r="W33" s="16">
        <f>IF((IF(OR(W$1="", $B33=""), 0, IF($B33&gt;'DOEE Payment Calculator'!$I$12, 0,  ((2/100)*FLOOR(MIN(W$1, 100000),5000)/5000)+MIN((('DOEE Payment Calculator'!$I$12+0.4-($B33+(2/100)*FLOOR(MIN(W$1, 100000),5000)/5000))/2), 0.4))))+$B33&gt;$B$5+0.2, 0, IF(OR(W$1="", $B33=""), 0, IF($B33&gt;'DOEE Payment Calculator'!$I$12, 0,  ((2/100)*FLOOR(MIN(W$1, 100000),5000)/5000)+MIN((('DOEE Payment Calculator'!$I$12+0.4-($B33+(2/100)*FLOOR(MIN(W$1, 100000),5000)/5000))/2), 0.4))))</f>
        <v>0.43999999999999978</v>
      </c>
      <c r="X33" s="19">
        <f t="shared" ref="X33" si="526">$B33+W33</f>
        <v>2.19</v>
      </c>
      <c r="Y33" s="16">
        <f>IF((IF(OR(Y$1="", $B33=""), 0, IF($B33&gt;'DOEE Payment Calculator'!$I$12, 0,  ((2/100)*FLOOR(MIN(Y$1, 100000),5000)/5000)+MIN((('DOEE Payment Calculator'!$I$12+0.4-($B33+(2/100)*FLOOR(MIN(Y$1, 100000),5000)/5000))/2), 0.4))))+$B33&gt;$B$5+0.2, 0, IF(OR(Y$1="", $B33=""), 0, IF($B33&gt;'DOEE Payment Calculator'!$I$12, 0,  ((2/100)*FLOOR(MIN(Y$1, 100000),5000)/5000)+MIN((('DOEE Payment Calculator'!$I$12+0.4-($B33+(2/100)*FLOOR(MIN(Y$1, 100000),5000)/5000))/2), 0.4))))</f>
        <v>0.44999999999999973</v>
      </c>
      <c r="Z33" s="19">
        <f t="shared" ref="Z33" si="527">$B33+Y33</f>
        <v>2.2000000000000002</v>
      </c>
      <c r="AA33" s="16">
        <f>IF((IF(OR(AA$1="", $B33=""), 0, IF($B33&gt;'DOEE Payment Calculator'!$I$12, 0,  ((2/100)*FLOOR(MIN(AA$1, 100000),5000)/5000)+MIN((('DOEE Payment Calculator'!$I$12+0.4-($B33+(2/100)*FLOOR(MIN(AA$1, 100000),5000)/5000))/2), 0.4))))+$B33&gt;$B$5+0.2, 0, IF(OR(AA$1="", $B33=""), 0, IF($B33&gt;'DOEE Payment Calculator'!$I$12, 0,  ((2/100)*FLOOR(MIN(AA$1, 100000),5000)/5000)+MIN((('DOEE Payment Calculator'!$I$12+0.4-($B33+(2/100)*FLOOR(MIN(AA$1, 100000),5000)/5000))/2), 0.4))))</f>
        <v>0.45999999999999974</v>
      </c>
      <c r="AB33" s="19">
        <f t="shared" ref="AB33" si="528">$B33+AA33</f>
        <v>2.21</v>
      </c>
      <c r="AC33" s="16">
        <f>IF((IF(OR(AC$1="", $B33=""), 0, IF($B33&gt;'DOEE Payment Calculator'!$I$12, 0,  ((2/100)*FLOOR(MIN(AC$1, 100000),5000)/5000)+MIN((('DOEE Payment Calculator'!$I$12+0.4-($B33+(2/100)*FLOOR(MIN(AC$1, 100000),5000)/5000))/2), 0.4))))+$B33&gt;$B$5+0.2, 0, IF(OR(AC$1="", $B33=""), 0, IF($B33&gt;'DOEE Payment Calculator'!$I$12, 0,  ((2/100)*FLOOR(MIN(AC$1, 100000),5000)/5000)+MIN((('DOEE Payment Calculator'!$I$12+0.4-($B33+(2/100)*FLOOR(MIN(AC$1, 100000),5000)/5000))/2), 0.4))))</f>
        <v>0.46999999999999975</v>
      </c>
      <c r="AD33" s="19">
        <f t="shared" ref="AD33" si="529">$B33+AC33</f>
        <v>2.2199999999999998</v>
      </c>
      <c r="AE33" s="16">
        <f>IF((IF(OR(AE$1="", $B33=""), 0, IF($B33&gt;'DOEE Payment Calculator'!$I$12, 0,  ((2/100)*FLOOR(MIN(AE$1, 100000),5000)/5000)+MIN((('DOEE Payment Calculator'!$I$12+0.4-($B33+(2/100)*FLOOR(MIN(AE$1, 100000),5000)/5000))/2), 0.4))))+$B33&gt;$B$5+0.2, 0, IF(OR(AE$1="", $B33=""), 0, IF($B33&gt;'DOEE Payment Calculator'!$I$12, 0,  ((2/100)*FLOOR(MIN(AE$1, 100000),5000)/5000)+MIN((('DOEE Payment Calculator'!$I$12+0.4-($B33+(2/100)*FLOOR(MIN(AE$1, 100000),5000)/5000))/2), 0.4))))</f>
        <v>0.47999999999999976</v>
      </c>
      <c r="AF33" s="19">
        <f t="shared" ref="AF33" si="530">$B33+AE33</f>
        <v>2.23</v>
      </c>
      <c r="AG33" s="16">
        <f>IF((IF(OR(AG$1="", $B33=""), 0, IF($B33&gt;'DOEE Payment Calculator'!$I$12, 0,  ((2/100)*FLOOR(MIN(AG$1, 100000),5000)/5000)+MIN((('DOEE Payment Calculator'!$I$12+0.4-($B33+(2/100)*FLOOR(MIN(AG$1, 100000),5000)/5000))/2), 0.4))))+$B33&gt;$B$5+0.2, 0, IF(OR(AG$1="", $B33=""), 0, IF($B33&gt;'DOEE Payment Calculator'!$I$12, 0,  ((2/100)*FLOOR(MIN(AG$1, 100000),5000)/5000)+MIN((('DOEE Payment Calculator'!$I$12+0.4-($B33+(2/100)*FLOOR(MIN(AG$1, 100000),5000)/5000))/2), 0.4))))</f>
        <v>0</v>
      </c>
      <c r="AH33" s="19">
        <f t="shared" ref="AH33" si="531">$B33+AG33</f>
        <v>1.7500000000000002</v>
      </c>
      <c r="AI33" s="16">
        <f>IF((IF(OR(AI$1="", $B33=""), 0, IF($B33&gt;'DOEE Payment Calculator'!$I$12, 0,  ((2/100)*FLOOR(MIN(AI$1, 100000),5000)/5000)+MIN((('DOEE Payment Calculator'!$I$12+0.4-($B33+(2/100)*FLOOR(MIN(AI$1, 100000),5000)/5000))/2), 0.4))))+$B33&gt;$B$5+0.2, 0, IF(OR(AI$1="", $B33=""), 0, IF($B33&gt;'DOEE Payment Calculator'!$I$12, 0,  ((2/100)*FLOOR(MIN(AI$1, 100000),5000)/5000)+MIN((('DOEE Payment Calculator'!$I$12+0.4-($B33+(2/100)*FLOOR(MIN(AI$1, 100000),5000)/5000))/2), 0.4))))</f>
        <v>0</v>
      </c>
      <c r="AJ33" s="19">
        <f t="shared" ref="AJ33" si="532">$B33+AI33</f>
        <v>1.7500000000000002</v>
      </c>
      <c r="AK33" s="16">
        <f>IF((IF(OR(AK$1="", $B33=""), 0, IF($B33&gt;'DOEE Payment Calculator'!$I$12, 0,  ((2/100)*FLOOR(MIN(AK$1, 100000),5000)/5000)+MIN((('DOEE Payment Calculator'!$I$12+0.4-($B33+(2/100)*FLOOR(MIN(AK$1, 100000),5000)/5000))/2), 0.4))))+$B33&gt;$B$5+0.2, 0, IF(OR(AK$1="", $B33=""), 0, IF($B33&gt;'DOEE Payment Calculator'!$I$12, 0,  ((2/100)*FLOOR(MIN(AK$1, 100000),5000)/5000)+MIN((('DOEE Payment Calculator'!$I$12+0.4-($B33+(2/100)*FLOOR(MIN(AK$1, 100000),5000)/5000))/2), 0.4))))</f>
        <v>0</v>
      </c>
      <c r="AL33" s="19">
        <f t="shared" ref="AL33" si="533">$B33+AK33</f>
        <v>1.7500000000000002</v>
      </c>
      <c r="AM33" s="16">
        <f>IF((IF(OR(AM$1="", $B33=""), 0, IF($B33&gt;'DOEE Payment Calculator'!$I$12, 0,  ((2/100)*FLOOR(MIN(AM$1, 100000),5000)/5000)+MIN((('DOEE Payment Calculator'!$I$12+0.4-($B33+(2/100)*FLOOR(MIN(AM$1, 100000),5000)/5000))/2), 0.4))))+$B33&gt;$B$5+0.2, 0, IF(OR(AM$1="", $B33=""), 0, IF($B33&gt;'DOEE Payment Calculator'!$I$12, 0,  ((2/100)*FLOOR(MIN(AM$1, 100000),5000)/5000)+MIN((('DOEE Payment Calculator'!$I$12+0.4-($B33+(2/100)*FLOOR(MIN(AM$1, 100000),5000)/5000))/2), 0.4))))</f>
        <v>0</v>
      </c>
      <c r="AN33" s="19">
        <f t="shared" ref="AN33" si="534">$B33+AM33</f>
        <v>1.7500000000000002</v>
      </c>
      <c r="AO33" s="16">
        <f>IF((IF(OR(AO$1="", $B33=""), 0, IF($B33&gt;'DOEE Payment Calculator'!$I$12, 0,  ((2/100)*FLOOR(MIN(AO$1, 100000),5000)/5000)+MIN((('DOEE Payment Calculator'!$I$12+0.4-($B33+(2/100)*FLOOR(MIN(AO$1, 100000),5000)/5000))/2), 0.4))))+$B33&gt;$B$5+0.2, 0, IF(OR(AO$1="", $B33=""), 0, IF($B33&gt;'DOEE Payment Calculator'!$I$12, 0,  ((2/100)*FLOOR(MIN(AO$1, 100000),5000)/5000)+MIN((('DOEE Payment Calculator'!$I$12+0.4-($B33+(2/100)*FLOOR(MIN(AO$1, 100000),5000)/5000))/2), 0.4))))</f>
        <v>0</v>
      </c>
      <c r="AP33" s="19">
        <f t="shared" ref="AP33" si="535">$B33+AO33</f>
        <v>1.7500000000000002</v>
      </c>
      <c r="AQ33" s="16">
        <f>IF((IF(OR(AQ$1="", $B33=""), 0, IF($B33&gt;'DOEE Payment Calculator'!$I$12, 0,  ((2/100)*FLOOR(MIN(AQ$1, 100000),5000)/5000)+MIN((('DOEE Payment Calculator'!$I$12+0.4-($B33+(2/100)*FLOOR(MIN(AQ$1, 100000),5000)/5000))/2), 0.4))))+$B33&gt;$B$5+0.2, 0, IF(OR(AQ$1="", $B33=""), 0, IF($B33&gt;'DOEE Payment Calculator'!$I$12, 0,  ((2/100)*FLOOR(MIN(AQ$1, 100000),5000)/5000)+MIN((('DOEE Payment Calculator'!$I$12+0.4-($B33+(2/100)*FLOOR(MIN(AQ$1, 100000),5000)/5000))/2), 0.4))))</f>
        <v>0</v>
      </c>
      <c r="AR33" s="19">
        <f t="shared" ref="AR33" si="536">$B33+AQ33</f>
        <v>1.7500000000000002</v>
      </c>
    </row>
    <row r="34" spans="2:44" ht="16.5" x14ac:dyDescent="0.3">
      <c r="B34" s="16">
        <f t="shared" si="23"/>
        <v>1.7400000000000002</v>
      </c>
      <c r="C34" s="16">
        <f>IF((IF(OR(C$1="", $B34=""), 0, IF($B34&gt;'DOEE Payment Calculator'!$I$12, 0,  ((2/100)*FLOOR(MIN(C$1, 100000),5000)/5000)+MIN((('DOEE Payment Calculator'!$I$12+0.4-($B34+(2/100)*FLOOR(MIN(C$1, 100000),5000)/5000))/2), 0.4))))+$B34&gt;$B$5+0.2, 0, IF(OR(C$1="", $B34=""), 0, IF($B34&gt;'DOEE Payment Calculator'!$I$12, 0,  ((2/100)*FLOOR(MIN(C$1, 100000),5000)/5000)+MIN((('DOEE Payment Calculator'!$I$12+0.4-($B34+(2/100)*FLOOR(MIN(C$1, 100000),5000)/5000))/2), 0.4))))</f>
        <v>0.34499999999999975</v>
      </c>
      <c r="D34" s="19">
        <f t="shared" si="2"/>
        <v>2.085</v>
      </c>
      <c r="E34" s="16">
        <f>IF((IF(OR(E$1="", $B34=""), 0, IF($B34&gt;'DOEE Payment Calculator'!$I$12, 0,  ((2/100)*FLOOR(MIN(E$1, 100000),5000)/5000)+MIN((('DOEE Payment Calculator'!$I$12+0.4-($B34+(2/100)*FLOOR(MIN(E$1, 100000),5000)/5000))/2), 0.4))))+$B34&gt;$B$5+0.2, 0, IF(OR(E$1="", $B34=""), 0, IF($B34&gt;'DOEE Payment Calculator'!$I$12, 0,  ((2/100)*FLOOR(MIN(E$1, 100000),5000)/5000)+MIN((('DOEE Payment Calculator'!$I$12+0.4-($B34+(2/100)*FLOOR(MIN(E$1, 100000),5000)/5000))/2), 0.4))))</f>
        <v>0.35499999999999976</v>
      </c>
      <c r="F34" s="19">
        <f t="shared" si="3"/>
        <v>2.0949999999999998</v>
      </c>
      <c r="G34" s="16">
        <f>IF((IF(OR(G$1="", $B34=""), 0, IF($B34&gt;'DOEE Payment Calculator'!$I$12, 0,  ((2/100)*FLOOR(MIN(G$1, 100000),5000)/5000)+MIN((('DOEE Payment Calculator'!$I$12+0.4-($B34+(2/100)*FLOOR(MIN(G$1, 100000),5000)/5000))/2), 0.4))))+$B34&gt;$B$5+0.2, 0, IF(OR(G$1="", $B34=""), 0, IF($B34&gt;'DOEE Payment Calculator'!$I$12, 0,  ((2/100)*FLOOR(MIN(G$1, 100000),5000)/5000)+MIN((('DOEE Payment Calculator'!$I$12+0.4-($B34+(2/100)*FLOOR(MIN(G$1, 100000),5000)/5000))/2), 0.4))))</f>
        <v>0.36499999999999971</v>
      </c>
      <c r="H34" s="19">
        <f t="shared" ref="H34" si="537">$B34+G34</f>
        <v>2.105</v>
      </c>
      <c r="I34" s="16">
        <f>IF((IF(OR(I$1="", $B34=""), 0, IF($B34&gt;'DOEE Payment Calculator'!$I$12, 0,  ((2/100)*FLOOR(MIN(I$1, 100000),5000)/5000)+MIN((('DOEE Payment Calculator'!$I$12+0.4-($B34+(2/100)*FLOOR(MIN(I$1, 100000),5000)/5000))/2), 0.4))))+$B34&gt;$B$5+0.2, 0, IF(OR(I$1="", $B34=""), 0, IF($B34&gt;'DOEE Payment Calculator'!$I$12, 0,  ((2/100)*FLOOR(MIN(I$1, 100000),5000)/5000)+MIN((('DOEE Payment Calculator'!$I$12+0.4-($B34+(2/100)*FLOOR(MIN(I$1, 100000),5000)/5000))/2), 0.4))))</f>
        <v>0.37499999999999972</v>
      </c>
      <c r="J34" s="19">
        <f t="shared" ref="J34" si="538">$B34+I34</f>
        <v>2.1149999999999998</v>
      </c>
      <c r="K34" s="16">
        <f>IF((IF(OR(K$1="", $B34=""), 0, IF($B34&gt;'DOEE Payment Calculator'!$I$12, 0,  ((2/100)*FLOOR(MIN(K$1, 100000),5000)/5000)+MIN((('DOEE Payment Calculator'!$I$12+0.4-($B34+(2/100)*FLOOR(MIN(K$1, 100000),5000)/5000))/2), 0.4))))+$B34&gt;$B$5+0.2, 0, IF(OR(K$1="", $B34=""), 0, IF($B34&gt;'DOEE Payment Calculator'!$I$12, 0,  ((2/100)*FLOOR(MIN(K$1, 100000),5000)/5000)+MIN((('DOEE Payment Calculator'!$I$12+0.4-($B34+(2/100)*FLOOR(MIN(K$1, 100000),5000)/5000))/2), 0.4))))</f>
        <v>0.38499999999999973</v>
      </c>
      <c r="L34" s="19">
        <f t="shared" ref="L34" si="539">$B34+K34</f>
        <v>2.125</v>
      </c>
      <c r="M34" s="16">
        <f>IF((IF(OR(M$1="", $B34=""), 0, IF($B34&gt;'DOEE Payment Calculator'!$I$12, 0,  ((2/100)*FLOOR(MIN(M$1, 100000),5000)/5000)+MIN((('DOEE Payment Calculator'!$I$12+0.4-($B34+(2/100)*FLOOR(MIN(M$1, 100000),5000)/5000))/2), 0.4))))+$B34&gt;$B$5+0.2, 0, IF(OR(M$1="", $B34=""), 0, IF($B34&gt;'DOEE Payment Calculator'!$I$12, 0,  ((2/100)*FLOOR(MIN(M$1, 100000),5000)/5000)+MIN((('DOEE Payment Calculator'!$I$12+0.4-($B34+(2/100)*FLOOR(MIN(M$1, 100000),5000)/5000))/2), 0.4))))</f>
        <v>0.39499999999999968</v>
      </c>
      <c r="N34" s="19">
        <f t="shared" ref="N34" si="540">$B34+M34</f>
        <v>2.1349999999999998</v>
      </c>
      <c r="O34" s="16">
        <f>IF((IF(OR(O$1="", $B34=""), 0, IF($B34&gt;'DOEE Payment Calculator'!$I$12, 0,  ((2/100)*FLOOR(MIN(O$1, 100000),5000)/5000)+MIN((('DOEE Payment Calculator'!$I$12+0.4-($B34+(2/100)*FLOOR(MIN(O$1, 100000),5000)/5000))/2), 0.4))))+$B34&gt;$B$5+0.2, 0, IF(OR(O$1="", $B34=""), 0, IF($B34&gt;'DOEE Payment Calculator'!$I$12, 0,  ((2/100)*FLOOR(MIN(O$1, 100000),5000)/5000)+MIN((('DOEE Payment Calculator'!$I$12+0.4-($B34+(2/100)*FLOOR(MIN(O$1, 100000),5000)/5000))/2), 0.4))))</f>
        <v>0.40499999999999969</v>
      </c>
      <c r="P34" s="19">
        <f t="shared" ref="P34" si="541">$B34+O34</f>
        <v>2.145</v>
      </c>
      <c r="Q34" s="16">
        <f>IF((IF(OR(Q$1="", $B34=""), 0, IF($B34&gt;'DOEE Payment Calculator'!$I$12, 0,  ((2/100)*FLOOR(MIN(Q$1, 100000),5000)/5000)+MIN((('DOEE Payment Calculator'!$I$12+0.4-($B34+(2/100)*FLOOR(MIN(Q$1, 100000),5000)/5000))/2), 0.4))))+$B34&gt;$B$5+0.2, 0, IF(OR(Q$1="", $B34=""), 0, IF($B34&gt;'DOEE Payment Calculator'!$I$12, 0,  ((2/100)*FLOOR(MIN(Q$1, 100000),5000)/5000)+MIN((('DOEE Payment Calculator'!$I$12+0.4-($B34+(2/100)*FLOOR(MIN(Q$1, 100000),5000)/5000))/2), 0.4))))</f>
        <v>0.4149999999999997</v>
      </c>
      <c r="R34" s="19">
        <f t="shared" ref="R34" si="542">$B34+Q34</f>
        <v>2.1549999999999998</v>
      </c>
      <c r="S34" s="16">
        <f>IF((IF(OR(S$1="", $B34=""), 0, IF($B34&gt;'DOEE Payment Calculator'!$I$12, 0,  ((2/100)*FLOOR(MIN(S$1, 100000),5000)/5000)+MIN((('DOEE Payment Calculator'!$I$12+0.4-($B34+(2/100)*FLOOR(MIN(S$1, 100000),5000)/5000))/2), 0.4))))+$B34&gt;$B$5+0.2, 0, IF(OR(S$1="", $B34=""), 0, IF($B34&gt;'DOEE Payment Calculator'!$I$12, 0,  ((2/100)*FLOOR(MIN(S$1, 100000),5000)/5000)+MIN((('DOEE Payment Calculator'!$I$12+0.4-($B34+(2/100)*FLOOR(MIN(S$1, 100000),5000)/5000))/2), 0.4))))</f>
        <v>0.42499999999999982</v>
      </c>
      <c r="T34" s="19">
        <f t="shared" ref="T34" si="543">$B34+S34</f>
        <v>2.165</v>
      </c>
      <c r="U34" s="16">
        <f>IF((IF(OR(U$1="", $B34=""), 0, IF($B34&gt;'DOEE Payment Calculator'!$I$12, 0,  ((2/100)*FLOOR(MIN(U$1, 100000),5000)/5000)+MIN((('DOEE Payment Calculator'!$I$12+0.4-($B34+(2/100)*FLOOR(MIN(U$1, 100000),5000)/5000))/2), 0.4))))+$B34&gt;$B$5+0.2, 0, IF(OR(U$1="", $B34=""), 0, IF($B34&gt;'DOEE Payment Calculator'!$I$12, 0,  ((2/100)*FLOOR(MIN(U$1, 100000),5000)/5000)+MIN((('DOEE Payment Calculator'!$I$12+0.4-($B34+(2/100)*FLOOR(MIN(U$1, 100000),5000)/5000))/2), 0.4))))</f>
        <v>0.43499999999999978</v>
      </c>
      <c r="V34" s="19">
        <f t="shared" ref="V34" si="544">$B34+U34</f>
        <v>2.1749999999999998</v>
      </c>
      <c r="W34" s="16">
        <f>IF((IF(OR(W$1="", $B34=""), 0, IF($B34&gt;'DOEE Payment Calculator'!$I$12, 0,  ((2/100)*FLOOR(MIN(W$1, 100000),5000)/5000)+MIN((('DOEE Payment Calculator'!$I$12+0.4-($B34+(2/100)*FLOOR(MIN(W$1, 100000),5000)/5000))/2), 0.4))))+$B34&gt;$B$5+0.2, 0, IF(OR(W$1="", $B34=""), 0, IF($B34&gt;'DOEE Payment Calculator'!$I$12, 0,  ((2/100)*FLOOR(MIN(W$1, 100000),5000)/5000)+MIN((('DOEE Payment Calculator'!$I$12+0.4-($B34+(2/100)*FLOOR(MIN(W$1, 100000),5000)/5000))/2), 0.4))))</f>
        <v>0.44499999999999978</v>
      </c>
      <c r="X34" s="19">
        <f t="shared" ref="X34" si="545">$B34+W34</f>
        <v>2.1850000000000001</v>
      </c>
      <c r="Y34" s="16">
        <f>IF((IF(OR(Y$1="", $B34=""), 0, IF($B34&gt;'DOEE Payment Calculator'!$I$12, 0,  ((2/100)*FLOOR(MIN(Y$1, 100000),5000)/5000)+MIN((('DOEE Payment Calculator'!$I$12+0.4-($B34+(2/100)*FLOOR(MIN(Y$1, 100000),5000)/5000))/2), 0.4))))+$B34&gt;$B$5+0.2, 0, IF(OR(Y$1="", $B34=""), 0, IF($B34&gt;'DOEE Payment Calculator'!$I$12, 0,  ((2/100)*FLOOR(MIN(Y$1, 100000),5000)/5000)+MIN((('DOEE Payment Calculator'!$I$12+0.4-($B34+(2/100)*FLOOR(MIN(Y$1, 100000),5000)/5000))/2), 0.4))))</f>
        <v>0.45499999999999974</v>
      </c>
      <c r="Z34" s="19">
        <f t="shared" ref="Z34" si="546">$B34+Y34</f>
        <v>2.1949999999999998</v>
      </c>
      <c r="AA34" s="16">
        <f>IF((IF(OR(AA$1="", $B34=""), 0, IF($B34&gt;'DOEE Payment Calculator'!$I$12, 0,  ((2/100)*FLOOR(MIN(AA$1, 100000),5000)/5000)+MIN((('DOEE Payment Calculator'!$I$12+0.4-($B34+(2/100)*FLOOR(MIN(AA$1, 100000),5000)/5000))/2), 0.4))))+$B34&gt;$B$5+0.2, 0, IF(OR(AA$1="", $B34=""), 0, IF($B34&gt;'DOEE Payment Calculator'!$I$12, 0,  ((2/100)*FLOOR(MIN(AA$1, 100000),5000)/5000)+MIN((('DOEE Payment Calculator'!$I$12+0.4-($B34+(2/100)*FLOOR(MIN(AA$1, 100000),5000)/5000))/2), 0.4))))</f>
        <v>0.46499999999999975</v>
      </c>
      <c r="AB34" s="19">
        <f t="shared" ref="AB34" si="547">$B34+AA34</f>
        <v>2.2050000000000001</v>
      </c>
      <c r="AC34" s="16">
        <f>IF((IF(OR(AC$1="", $B34=""), 0, IF($B34&gt;'DOEE Payment Calculator'!$I$12, 0,  ((2/100)*FLOOR(MIN(AC$1, 100000),5000)/5000)+MIN((('DOEE Payment Calculator'!$I$12+0.4-($B34+(2/100)*FLOOR(MIN(AC$1, 100000),5000)/5000))/2), 0.4))))+$B34&gt;$B$5+0.2, 0, IF(OR(AC$1="", $B34=""), 0, IF($B34&gt;'DOEE Payment Calculator'!$I$12, 0,  ((2/100)*FLOOR(MIN(AC$1, 100000),5000)/5000)+MIN((('DOEE Payment Calculator'!$I$12+0.4-($B34+(2/100)*FLOOR(MIN(AC$1, 100000),5000)/5000))/2), 0.4))))</f>
        <v>0.47499999999999987</v>
      </c>
      <c r="AD34" s="19">
        <f t="shared" ref="AD34" si="548">$B34+AC34</f>
        <v>2.2149999999999999</v>
      </c>
      <c r="AE34" s="16">
        <f>IF((IF(OR(AE$1="", $B34=""), 0, IF($B34&gt;'DOEE Payment Calculator'!$I$12, 0,  ((2/100)*FLOOR(MIN(AE$1, 100000),5000)/5000)+MIN((('DOEE Payment Calculator'!$I$12+0.4-($B34+(2/100)*FLOOR(MIN(AE$1, 100000),5000)/5000))/2), 0.4))))+$B34&gt;$B$5+0.2, 0, IF(OR(AE$1="", $B34=""), 0, IF($B34&gt;'DOEE Payment Calculator'!$I$12, 0,  ((2/100)*FLOOR(MIN(AE$1, 100000),5000)/5000)+MIN((('DOEE Payment Calculator'!$I$12+0.4-($B34+(2/100)*FLOOR(MIN(AE$1, 100000),5000)/5000))/2), 0.4))))</f>
        <v>0.48499999999999965</v>
      </c>
      <c r="AF34" s="19">
        <f t="shared" ref="AF34" si="549">$B34+AE34</f>
        <v>2.2249999999999996</v>
      </c>
      <c r="AG34" s="16">
        <f>IF((IF(OR(AG$1="", $B34=""), 0, IF($B34&gt;'DOEE Payment Calculator'!$I$12, 0,  ((2/100)*FLOOR(MIN(AG$1, 100000),5000)/5000)+MIN((('DOEE Payment Calculator'!$I$12+0.4-($B34+(2/100)*FLOOR(MIN(AG$1, 100000),5000)/5000))/2), 0.4))))+$B34&gt;$B$5+0.2, 0, IF(OR(AG$1="", $B34=""), 0, IF($B34&gt;'DOEE Payment Calculator'!$I$12, 0,  ((2/100)*FLOOR(MIN(AG$1, 100000),5000)/5000)+MIN((('DOEE Payment Calculator'!$I$12+0.4-($B34+(2/100)*FLOOR(MIN(AG$1, 100000),5000)/5000))/2), 0.4))))</f>
        <v>0</v>
      </c>
      <c r="AH34" s="19">
        <f t="shared" ref="AH34" si="550">$B34+AG34</f>
        <v>1.7400000000000002</v>
      </c>
      <c r="AI34" s="16">
        <f>IF((IF(OR(AI$1="", $B34=""), 0, IF($B34&gt;'DOEE Payment Calculator'!$I$12, 0,  ((2/100)*FLOOR(MIN(AI$1, 100000),5000)/5000)+MIN((('DOEE Payment Calculator'!$I$12+0.4-($B34+(2/100)*FLOOR(MIN(AI$1, 100000),5000)/5000))/2), 0.4))))+$B34&gt;$B$5+0.2, 0, IF(OR(AI$1="", $B34=""), 0, IF($B34&gt;'DOEE Payment Calculator'!$I$12, 0,  ((2/100)*FLOOR(MIN(AI$1, 100000),5000)/5000)+MIN((('DOEE Payment Calculator'!$I$12+0.4-($B34+(2/100)*FLOOR(MIN(AI$1, 100000),5000)/5000))/2), 0.4))))</f>
        <v>0</v>
      </c>
      <c r="AJ34" s="19">
        <f t="shared" ref="AJ34" si="551">$B34+AI34</f>
        <v>1.7400000000000002</v>
      </c>
      <c r="AK34" s="16">
        <f>IF((IF(OR(AK$1="", $B34=""), 0, IF($B34&gt;'DOEE Payment Calculator'!$I$12, 0,  ((2/100)*FLOOR(MIN(AK$1, 100000),5000)/5000)+MIN((('DOEE Payment Calculator'!$I$12+0.4-($B34+(2/100)*FLOOR(MIN(AK$1, 100000),5000)/5000))/2), 0.4))))+$B34&gt;$B$5+0.2, 0, IF(OR(AK$1="", $B34=""), 0, IF($B34&gt;'DOEE Payment Calculator'!$I$12, 0,  ((2/100)*FLOOR(MIN(AK$1, 100000),5000)/5000)+MIN((('DOEE Payment Calculator'!$I$12+0.4-($B34+(2/100)*FLOOR(MIN(AK$1, 100000),5000)/5000))/2), 0.4))))</f>
        <v>0</v>
      </c>
      <c r="AL34" s="19">
        <f t="shared" ref="AL34" si="552">$B34+AK34</f>
        <v>1.7400000000000002</v>
      </c>
      <c r="AM34" s="16">
        <f>IF((IF(OR(AM$1="", $B34=""), 0, IF($B34&gt;'DOEE Payment Calculator'!$I$12, 0,  ((2/100)*FLOOR(MIN(AM$1, 100000),5000)/5000)+MIN((('DOEE Payment Calculator'!$I$12+0.4-($B34+(2/100)*FLOOR(MIN(AM$1, 100000),5000)/5000))/2), 0.4))))+$B34&gt;$B$5+0.2, 0, IF(OR(AM$1="", $B34=""), 0, IF($B34&gt;'DOEE Payment Calculator'!$I$12, 0,  ((2/100)*FLOOR(MIN(AM$1, 100000),5000)/5000)+MIN((('DOEE Payment Calculator'!$I$12+0.4-($B34+(2/100)*FLOOR(MIN(AM$1, 100000),5000)/5000))/2), 0.4))))</f>
        <v>0</v>
      </c>
      <c r="AN34" s="19">
        <f t="shared" ref="AN34" si="553">$B34+AM34</f>
        <v>1.7400000000000002</v>
      </c>
      <c r="AO34" s="16">
        <f>IF((IF(OR(AO$1="", $B34=""), 0, IF($B34&gt;'DOEE Payment Calculator'!$I$12, 0,  ((2/100)*FLOOR(MIN(AO$1, 100000),5000)/5000)+MIN((('DOEE Payment Calculator'!$I$12+0.4-($B34+(2/100)*FLOOR(MIN(AO$1, 100000),5000)/5000))/2), 0.4))))+$B34&gt;$B$5+0.2, 0, IF(OR(AO$1="", $B34=""), 0, IF($B34&gt;'DOEE Payment Calculator'!$I$12, 0,  ((2/100)*FLOOR(MIN(AO$1, 100000),5000)/5000)+MIN((('DOEE Payment Calculator'!$I$12+0.4-($B34+(2/100)*FLOOR(MIN(AO$1, 100000),5000)/5000))/2), 0.4))))</f>
        <v>0</v>
      </c>
      <c r="AP34" s="19">
        <f t="shared" ref="AP34" si="554">$B34+AO34</f>
        <v>1.7400000000000002</v>
      </c>
      <c r="AQ34" s="16">
        <f>IF((IF(OR(AQ$1="", $B34=""), 0, IF($B34&gt;'DOEE Payment Calculator'!$I$12, 0,  ((2/100)*FLOOR(MIN(AQ$1, 100000),5000)/5000)+MIN((('DOEE Payment Calculator'!$I$12+0.4-($B34+(2/100)*FLOOR(MIN(AQ$1, 100000),5000)/5000))/2), 0.4))))+$B34&gt;$B$5+0.2, 0, IF(OR(AQ$1="", $B34=""), 0, IF($B34&gt;'DOEE Payment Calculator'!$I$12, 0,  ((2/100)*FLOOR(MIN(AQ$1, 100000),5000)/5000)+MIN((('DOEE Payment Calculator'!$I$12+0.4-($B34+(2/100)*FLOOR(MIN(AQ$1, 100000),5000)/5000))/2), 0.4))))</f>
        <v>0</v>
      </c>
      <c r="AR34" s="19">
        <f t="shared" ref="AR34" si="555">$B34+AQ34</f>
        <v>1.7400000000000002</v>
      </c>
    </row>
    <row r="35" spans="2:44" ht="16.5" x14ac:dyDescent="0.3">
      <c r="B35" s="16">
        <f t="shared" si="23"/>
        <v>1.7300000000000002</v>
      </c>
      <c r="C35" s="16">
        <f>IF((IF(OR(C$1="", $B35=""), 0, IF($B35&gt;'DOEE Payment Calculator'!$I$12, 0,  ((2/100)*FLOOR(MIN(C$1, 100000),5000)/5000)+MIN((('DOEE Payment Calculator'!$I$12+0.4-($B35+(2/100)*FLOOR(MIN(C$1, 100000),5000)/5000))/2), 0.4))))+$B35&gt;$B$5+0.2, 0, IF(OR(C$1="", $B35=""), 0, IF($B35&gt;'DOEE Payment Calculator'!$I$12, 0,  ((2/100)*FLOOR(MIN(C$1, 100000),5000)/5000)+MIN((('DOEE Payment Calculator'!$I$12+0.4-($B35+(2/100)*FLOOR(MIN(C$1, 100000),5000)/5000))/2), 0.4))))</f>
        <v>0.34999999999999976</v>
      </c>
      <c r="D35" s="19">
        <f t="shared" si="2"/>
        <v>2.08</v>
      </c>
      <c r="E35" s="16">
        <f>IF((IF(OR(E$1="", $B35=""), 0, IF($B35&gt;'DOEE Payment Calculator'!$I$12, 0,  ((2/100)*FLOOR(MIN(E$1, 100000),5000)/5000)+MIN((('DOEE Payment Calculator'!$I$12+0.4-($B35+(2/100)*FLOOR(MIN(E$1, 100000),5000)/5000))/2), 0.4))))+$B35&gt;$B$5+0.2, 0, IF(OR(E$1="", $B35=""), 0, IF($B35&gt;'DOEE Payment Calculator'!$I$12, 0,  ((2/100)*FLOOR(MIN(E$1, 100000),5000)/5000)+MIN((('DOEE Payment Calculator'!$I$12+0.4-($B35+(2/100)*FLOOR(MIN(E$1, 100000),5000)/5000))/2), 0.4))))</f>
        <v>0.35999999999999976</v>
      </c>
      <c r="F35" s="19">
        <f t="shared" si="3"/>
        <v>2.09</v>
      </c>
      <c r="G35" s="16">
        <f>IF((IF(OR(G$1="", $B35=""), 0, IF($B35&gt;'DOEE Payment Calculator'!$I$12, 0,  ((2/100)*FLOOR(MIN(G$1, 100000),5000)/5000)+MIN((('DOEE Payment Calculator'!$I$12+0.4-($B35+(2/100)*FLOOR(MIN(G$1, 100000),5000)/5000))/2), 0.4))))+$B35&gt;$B$5+0.2, 0, IF(OR(G$1="", $B35=""), 0, IF($B35&gt;'DOEE Payment Calculator'!$I$12, 0,  ((2/100)*FLOOR(MIN(G$1, 100000),5000)/5000)+MIN((('DOEE Payment Calculator'!$I$12+0.4-($B35+(2/100)*FLOOR(MIN(G$1, 100000),5000)/5000))/2), 0.4))))</f>
        <v>0.36999999999999972</v>
      </c>
      <c r="H35" s="19">
        <f t="shared" ref="H35" si="556">$B35+G35</f>
        <v>2.1</v>
      </c>
      <c r="I35" s="16">
        <f>IF((IF(OR(I$1="", $B35=""), 0, IF($B35&gt;'DOEE Payment Calculator'!$I$12, 0,  ((2/100)*FLOOR(MIN(I$1, 100000),5000)/5000)+MIN((('DOEE Payment Calculator'!$I$12+0.4-($B35+(2/100)*FLOOR(MIN(I$1, 100000),5000)/5000))/2), 0.4))))+$B35&gt;$B$5+0.2, 0, IF(OR(I$1="", $B35=""), 0, IF($B35&gt;'DOEE Payment Calculator'!$I$12, 0,  ((2/100)*FLOOR(MIN(I$1, 100000),5000)/5000)+MIN((('DOEE Payment Calculator'!$I$12+0.4-($B35+(2/100)*FLOOR(MIN(I$1, 100000),5000)/5000))/2), 0.4))))</f>
        <v>0.37999999999999973</v>
      </c>
      <c r="J35" s="19">
        <f t="shared" ref="J35" si="557">$B35+I35</f>
        <v>2.11</v>
      </c>
      <c r="K35" s="16">
        <f>IF((IF(OR(K$1="", $B35=""), 0, IF($B35&gt;'DOEE Payment Calculator'!$I$12, 0,  ((2/100)*FLOOR(MIN(K$1, 100000),5000)/5000)+MIN((('DOEE Payment Calculator'!$I$12+0.4-($B35+(2/100)*FLOOR(MIN(K$1, 100000),5000)/5000))/2), 0.4))))+$B35&gt;$B$5+0.2, 0, IF(OR(K$1="", $B35=""), 0, IF($B35&gt;'DOEE Payment Calculator'!$I$12, 0,  ((2/100)*FLOOR(MIN(K$1, 100000),5000)/5000)+MIN((('DOEE Payment Calculator'!$I$12+0.4-($B35+(2/100)*FLOOR(MIN(K$1, 100000),5000)/5000))/2), 0.4))))</f>
        <v>0.38999999999999974</v>
      </c>
      <c r="L35" s="19">
        <f t="shared" ref="L35" si="558">$B35+K35</f>
        <v>2.12</v>
      </c>
      <c r="M35" s="16">
        <f>IF((IF(OR(M$1="", $B35=""), 0, IF($B35&gt;'DOEE Payment Calculator'!$I$12, 0,  ((2/100)*FLOOR(MIN(M$1, 100000),5000)/5000)+MIN((('DOEE Payment Calculator'!$I$12+0.4-($B35+(2/100)*FLOOR(MIN(M$1, 100000),5000)/5000))/2), 0.4))))+$B35&gt;$B$5+0.2, 0, IF(OR(M$1="", $B35=""), 0, IF($B35&gt;'DOEE Payment Calculator'!$I$12, 0,  ((2/100)*FLOOR(MIN(M$1, 100000),5000)/5000)+MIN((('DOEE Payment Calculator'!$I$12+0.4-($B35+(2/100)*FLOOR(MIN(M$1, 100000),5000)/5000))/2), 0.4))))</f>
        <v>0.39999999999999969</v>
      </c>
      <c r="N35" s="19">
        <f t="shared" ref="N35" si="559">$B35+M35</f>
        <v>2.13</v>
      </c>
      <c r="O35" s="16">
        <f>IF((IF(OR(O$1="", $B35=""), 0, IF($B35&gt;'DOEE Payment Calculator'!$I$12, 0,  ((2/100)*FLOOR(MIN(O$1, 100000),5000)/5000)+MIN((('DOEE Payment Calculator'!$I$12+0.4-($B35+(2/100)*FLOOR(MIN(O$1, 100000),5000)/5000))/2), 0.4))))+$B35&gt;$B$5+0.2, 0, IF(OR(O$1="", $B35=""), 0, IF($B35&gt;'DOEE Payment Calculator'!$I$12, 0,  ((2/100)*FLOOR(MIN(O$1, 100000),5000)/5000)+MIN((('DOEE Payment Calculator'!$I$12+0.4-($B35+(2/100)*FLOOR(MIN(O$1, 100000),5000)/5000))/2), 0.4))))</f>
        <v>0.40999999999999981</v>
      </c>
      <c r="P35" s="19">
        <f t="shared" ref="P35" si="560">$B35+O35</f>
        <v>2.14</v>
      </c>
      <c r="Q35" s="16">
        <f>IF((IF(OR(Q$1="", $B35=""), 0, IF($B35&gt;'DOEE Payment Calculator'!$I$12, 0,  ((2/100)*FLOOR(MIN(Q$1, 100000),5000)/5000)+MIN((('DOEE Payment Calculator'!$I$12+0.4-($B35+(2/100)*FLOOR(MIN(Q$1, 100000),5000)/5000))/2), 0.4))))+$B35&gt;$B$5+0.2, 0, IF(OR(Q$1="", $B35=""), 0, IF($B35&gt;'DOEE Payment Calculator'!$I$12, 0,  ((2/100)*FLOOR(MIN(Q$1, 100000),5000)/5000)+MIN((('DOEE Payment Calculator'!$I$12+0.4-($B35+(2/100)*FLOOR(MIN(Q$1, 100000),5000)/5000))/2), 0.4))))</f>
        <v>0.41999999999999982</v>
      </c>
      <c r="R35" s="19">
        <f t="shared" ref="R35" si="561">$B35+Q35</f>
        <v>2.15</v>
      </c>
      <c r="S35" s="16">
        <f>IF((IF(OR(S$1="", $B35=""), 0, IF($B35&gt;'DOEE Payment Calculator'!$I$12, 0,  ((2/100)*FLOOR(MIN(S$1, 100000),5000)/5000)+MIN((('DOEE Payment Calculator'!$I$12+0.4-($B35+(2/100)*FLOOR(MIN(S$1, 100000),5000)/5000))/2), 0.4))))+$B35&gt;$B$5+0.2, 0, IF(OR(S$1="", $B35=""), 0, IF($B35&gt;'DOEE Payment Calculator'!$I$12, 0,  ((2/100)*FLOOR(MIN(S$1, 100000),5000)/5000)+MIN((('DOEE Payment Calculator'!$I$12+0.4-($B35+(2/100)*FLOOR(MIN(S$1, 100000),5000)/5000))/2), 0.4))))</f>
        <v>0.42999999999999983</v>
      </c>
      <c r="T35" s="19">
        <f t="shared" ref="T35" si="562">$B35+S35</f>
        <v>2.16</v>
      </c>
      <c r="U35" s="16">
        <f>IF((IF(OR(U$1="", $B35=""), 0, IF($B35&gt;'DOEE Payment Calculator'!$I$12, 0,  ((2/100)*FLOOR(MIN(U$1, 100000),5000)/5000)+MIN((('DOEE Payment Calculator'!$I$12+0.4-($B35+(2/100)*FLOOR(MIN(U$1, 100000),5000)/5000))/2), 0.4))))+$B35&gt;$B$5+0.2, 0, IF(OR(U$1="", $B35=""), 0, IF($B35&gt;'DOEE Payment Calculator'!$I$12, 0,  ((2/100)*FLOOR(MIN(U$1, 100000),5000)/5000)+MIN((('DOEE Payment Calculator'!$I$12+0.4-($B35+(2/100)*FLOOR(MIN(U$1, 100000),5000)/5000))/2), 0.4))))</f>
        <v>0.43999999999999978</v>
      </c>
      <c r="V35" s="19">
        <f t="shared" ref="V35" si="563">$B35+U35</f>
        <v>2.17</v>
      </c>
      <c r="W35" s="16">
        <f>IF((IF(OR(W$1="", $B35=""), 0, IF($B35&gt;'DOEE Payment Calculator'!$I$12, 0,  ((2/100)*FLOOR(MIN(W$1, 100000),5000)/5000)+MIN((('DOEE Payment Calculator'!$I$12+0.4-($B35+(2/100)*FLOOR(MIN(W$1, 100000),5000)/5000))/2), 0.4))))+$B35&gt;$B$5+0.2, 0, IF(OR(W$1="", $B35=""), 0, IF($B35&gt;'DOEE Payment Calculator'!$I$12, 0,  ((2/100)*FLOOR(MIN(W$1, 100000),5000)/5000)+MIN((('DOEE Payment Calculator'!$I$12+0.4-($B35+(2/100)*FLOOR(MIN(W$1, 100000),5000)/5000))/2), 0.4))))</f>
        <v>0.44999999999999979</v>
      </c>
      <c r="X35" s="19">
        <f t="shared" ref="X35" si="564">$B35+W35</f>
        <v>2.1800000000000002</v>
      </c>
      <c r="Y35" s="16">
        <f>IF((IF(OR(Y$1="", $B35=""), 0, IF($B35&gt;'DOEE Payment Calculator'!$I$12, 0,  ((2/100)*FLOOR(MIN(Y$1, 100000),5000)/5000)+MIN((('DOEE Payment Calculator'!$I$12+0.4-($B35+(2/100)*FLOOR(MIN(Y$1, 100000),5000)/5000))/2), 0.4))))+$B35&gt;$B$5+0.2, 0, IF(OR(Y$1="", $B35=""), 0, IF($B35&gt;'DOEE Payment Calculator'!$I$12, 0,  ((2/100)*FLOOR(MIN(Y$1, 100000),5000)/5000)+MIN((('DOEE Payment Calculator'!$I$12+0.4-($B35+(2/100)*FLOOR(MIN(Y$1, 100000),5000)/5000))/2), 0.4))))</f>
        <v>0.45999999999999974</v>
      </c>
      <c r="Z35" s="19">
        <f t="shared" ref="Z35" si="565">$B35+Y35</f>
        <v>2.19</v>
      </c>
      <c r="AA35" s="16">
        <f>IF((IF(OR(AA$1="", $B35=""), 0, IF($B35&gt;'DOEE Payment Calculator'!$I$12, 0,  ((2/100)*FLOOR(MIN(AA$1, 100000),5000)/5000)+MIN((('DOEE Payment Calculator'!$I$12+0.4-($B35+(2/100)*FLOOR(MIN(AA$1, 100000),5000)/5000))/2), 0.4))))+$B35&gt;$B$5+0.2, 0, IF(OR(AA$1="", $B35=""), 0, IF($B35&gt;'DOEE Payment Calculator'!$I$12, 0,  ((2/100)*FLOOR(MIN(AA$1, 100000),5000)/5000)+MIN((('DOEE Payment Calculator'!$I$12+0.4-($B35+(2/100)*FLOOR(MIN(AA$1, 100000),5000)/5000))/2), 0.4))))</f>
        <v>0.46999999999999975</v>
      </c>
      <c r="AB35" s="19">
        <f t="shared" ref="AB35" si="566">$B35+AA35</f>
        <v>2.2000000000000002</v>
      </c>
      <c r="AC35" s="16">
        <f>IF((IF(OR(AC$1="", $B35=""), 0, IF($B35&gt;'DOEE Payment Calculator'!$I$12, 0,  ((2/100)*FLOOR(MIN(AC$1, 100000),5000)/5000)+MIN((('DOEE Payment Calculator'!$I$12+0.4-($B35+(2/100)*FLOOR(MIN(AC$1, 100000),5000)/5000))/2), 0.4))))+$B35&gt;$B$5+0.2, 0, IF(OR(AC$1="", $B35=""), 0, IF($B35&gt;'DOEE Payment Calculator'!$I$12, 0,  ((2/100)*FLOOR(MIN(AC$1, 100000),5000)/5000)+MIN((('DOEE Payment Calculator'!$I$12+0.4-($B35+(2/100)*FLOOR(MIN(AC$1, 100000),5000)/5000))/2), 0.4))))</f>
        <v>0.47999999999999976</v>
      </c>
      <c r="AD35" s="19">
        <f t="shared" ref="AD35" si="567">$B35+AC35</f>
        <v>2.21</v>
      </c>
      <c r="AE35" s="16">
        <f>IF((IF(OR(AE$1="", $B35=""), 0, IF($B35&gt;'DOEE Payment Calculator'!$I$12, 0,  ((2/100)*FLOOR(MIN(AE$1, 100000),5000)/5000)+MIN((('DOEE Payment Calculator'!$I$12+0.4-($B35+(2/100)*FLOOR(MIN(AE$1, 100000),5000)/5000))/2), 0.4))))+$B35&gt;$B$5+0.2, 0, IF(OR(AE$1="", $B35=""), 0, IF($B35&gt;'DOEE Payment Calculator'!$I$12, 0,  ((2/100)*FLOOR(MIN(AE$1, 100000),5000)/5000)+MIN((('DOEE Payment Calculator'!$I$12+0.4-($B35+(2/100)*FLOOR(MIN(AE$1, 100000),5000)/5000))/2), 0.4))))</f>
        <v>0.48999999999999977</v>
      </c>
      <c r="AF35" s="19">
        <f t="shared" ref="AF35" si="568">$B35+AE35</f>
        <v>2.2199999999999998</v>
      </c>
      <c r="AG35" s="16">
        <f>IF((IF(OR(AG$1="", $B35=""), 0, IF($B35&gt;'DOEE Payment Calculator'!$I$12, 0,  ((2/100)*FLOOR(MIN(AG$1, 100000),5000)/5000)+MIN((('DOEE Payment Calculator'!$I$12+0.4-($B35+(2/100)*FLOOR(MIN(AG$1, 100000),5000)/5000))/2), 0.4))))+$B35&gt;$B$5+0.2, 0, IF(OR(AG$1="", $B35=""), 0, IF($B35&gt;'DOEE Payment Calculator'!$I$12, 0,  ((2/100)*FLOOR(MIN(AG$1, 100000),5000)/5000)+MIN((('DOEE Payment Calculator'!$I$12+0.4-($B35+(2/100)*FLOOR(MIN(AG$1, 100000),5000)/5000))/2), 0.4))))</f>
        <v>0.49999999999999972</v>
      </c>
      <c r="AH35" s="19">
        <f t="shared" ref="AH35" si="569">$B35+AG35</f>
        <v>2.23</v>
      </c>
      <c r="AI35" s="16">
        <f>IF((IF(OR(AI$1="", $B35=""), 0, IF($B35&gt;'DOEE Payment Calculator'!$I$12, 0,  ((2/100)*FLOOR(MIN(AI$1, 100000),5000)/5000)+MIN((('DOEE Payment Calculator'!$I$12+0.4-($B35+(2/100)*FLOOR(MIN(AI$1, 100000),5000)/5000))/2), 0.4))))+$B35&gt;$B$5+0.2, 0, IF(OR(AI$1="", $B35=""), 0, IF($B35&gt;'DOEE Payment Calculator'!$I$12, 0,  ((2/100)*FLOOR(MIN(AI$1, 100000),5000)/5000)+MIN((('DOEE Payment Calculator'!$I$12+0.4-($B35+(2/100)*FLOOR(MIN(AI$1, 100000),5000)/5000))/2), 0.4))))</f>
        <v>0</v>
      </c>
      <c r="AJ35" s="19">
        <f t="shared" ref="AJ35" si="570">$B35+AI35</f>
        <v>1.7300000000000002</v>
      </c>
      <c r="AK35" s="16">
        <f>IF((IF(OR(AK$1="", $B35=""), 0, IF($B35&gt;'DOEE Payment Calculator'!$I$12, 0,  ((2/100)*FLOOR(MIN(AK$1, 100000),5000)/5000)+MIN((('DOEE Payment Calculator'!$I$12+0.4-($B35+(2/100)*FLOOR(MIN(AK$1, 100000),5000)/5000))/2), 0.4))))+$B35&gt;$B$5+0.2, 0, IF(OR(AK$1="", $B35=""), 0, IF($B35&gt;'DOEE Payment Calculator'!$I$12, 0,  ((2/100)*FLOOR(MIN(AK$1, 100000),5000)/5000)+MIN((('DOEE Payment Calculator'!$I$12+0.4-($B35+(2/100)*FLOOR(MIN(AK$1, 100000),5000)/5000))/2), 0.4))))</f>
        <v>0</v>
      </c>
      <c r="AL35" s="19">
        <f t="shared" ref="AL35" si="571">$B35+AK35</f>
        <v>1.7300000000000002</v>
      </c>
      <c r="AM35" s="16">
        <f>IF((IF(OR(AM$1="", $B35=""), 0, IF($B35&gt;'DOEE Payment Calculator'!$I$12, 0,  ((2/100)*FLOOR(MIN(AM$1, 100000),5000)/5000)+MIN((('DOEE Payment Calculator'!$I$12+0.4-($B35+(2/100)*FLOOR(MIN(AM$1, 100000),5000)/5000))/2), 0.4))))+$B35&gt;$B$5+0.2, 0, IF(OR(AM$1="", $B35=""), 0, IF($B35&gt;'DOEE Payment Calculator'!$I$12, 0,  ((2/100)*FLOOR(MIN(AM$1, 100000),5000)/5000)+MIN((('DOEE Payment Calculator'!$I$12+0.4-($B35+(2/100)*FLOOR(MIN(AM$1, 100000),5000)/5000))/2), 0.4))))</f>
        <v>0</v>
      </c>
      <c r="AN35" s="19">
        <f t="shared" ref="AN35" si="572">$B35+AM35</f>
        <v>1.7300000000000002</v>
      </c>
      <c r="AO35" s="16">
        <f>IF((IF(OR(AO$1="", $B35=""), 0, IF($B35&gt;'DOEE Payment Calculator'!$I$12, 0,  ((2/100)*FLOOR(MIN(AO$1, 100000),5000)/5000)+MIN((('DOEE Payment Calculator'!$I$12+0.4-($B35+(2/100)*FLOOR(MIN(AO$1, 100000),5000)/5000))/2), 0.4))))+$B35&gt;$B$5+0.2, 0, IF(OR(AO$1="", $B35=""), 0, IF($B35&gt;'DOEE Payment Calculator'!$I$12, 0,  ((2/100)*FLOOR(MIN(AO$1, 100000),5000)/5000)+MIN((('DOEE Payment Calculator'!$I$12+0.4-($B35+(2/100)*FLOOR(MIN(AO$1, 100000),5000)/5000))/2), 0.4))))</f>
        <v>0</v>
      </c>
      <c r="AP35" s="19">
        <f t="shared" ref="AP35" si="573">$B35+AO35</f>
        <v>1.7300000000000002</v>
      </c>
      <c r="AQ35" s="16">
        <f>IF((IF(OR(AQ$1="", $B35=""), 0, IF($B35&gt;'DOEE Payment Calculator'!$I$12, 0,  ((2/100)*FLOOR(MIN(AQ$1, 100000),5000)/5000)+MIN((('DOEE Payment Calculator'!$I$12+0.4-($B35+(2/100)*FLOOR(MIN(AQ$1, 100000),5000)/5000))/2), 0.4))))+$B35&gt;$B$5+0.2, 0, IF(OR(AQ$1="", $B35=""), 0, IF($B35&gt;'DOEE Payment Calculator'!$I$12, 0,  ((2/100)*FLOOR(MIN(AQ$1, 100000),5000)/5000)+MIN((('DOEE Payment Calculator'!$I$12+0.4-($B35+(2/100)*FLOOR(MIN(AQ$1, 100000),5000)/5000))/2), 0.4))))</f>
        <v>0</v>
      </c>
      <c r="AR35" s="19">
        <f t="shared" ref="AR35" si="574">$B35+AQ35</f>
        <v>1.7300000000000002</v>
      </c>
    </row>
    <row r="36" spans="2:44" ht="16.5" x14ac:dyDescent="0.3">
      <c r="B36" s="16">
        <f t="shared" si="23"/>
        <v>1.7200000000000002</v>
      </c>
      <c r="C36" s="16">
        <f>IF((IF(OR(C$1="", $B36=""), 0, IF($B36&gt;'DOEE Payment Calculator'!$I$12, 0,  ((2/100)*FLOOR(MIN(C$1, 100000),5000)/5000)+MIN((('DOEE Payment Calculator'!$I$12+0.4-($B36+(2/100)*FLOOR(MIN(C$1, 100000),5000)/5000))/2), 0.4))))+$B36&gt;$B$5+0.2, 0, IF(OR(C$1="", $B36=""), 0, IF($B36&gt;'DOEE Payment Calculator'!$I$12, 0,  ((2/100)*FLOOR(MIN(C$1, 100000),5000)/5000)+MIN((('DOEE Payment Calculator'!$I$12+0.4-($B36+(2/100)*FLOOR(MIN(C$1, 100000),5000)/5000))/2), 0.4))))</f>
        <v>0.35499999999999976</v>
      </c>
      <c r="D36" s="19">
        <f t="shared" si="2"/>
        <v>2.0750000000000002</v>
      </c>
      <c r="E36" s="16">
        <f>IF((IF(OR(E$1="", $B36=""), 0, IF($B36&gt;'DOEE Payment Calculator'!$I$12, 0,  ((2/100)*FLOOR(MIN(E$1, 100000),5000)/5000)+MIN((('DOEE Payment Calculator'!$I$12+0.4-($B36+(2/100)*FLOOR(MIN(E$1, 100000),5000)/5000))/2), 0.4))))+$B36&gt;$B$5+0.2, 0, IF(OR(E$1="", $B36=""), 0, IF($B36&gt;'DOEE Payment Calculator'!$I$12, 0,  ((2/100)*FLOOR(MIN(E$1, 100000),5000)/5000)+MIN((('DOEE Payment Calculator'!$I$12+0.4-($B36+(2/100)*FLOOR(MIN(E$1, 100000),5000)/5000))/2), 0.4))))</f>
        <v>0.36499999999999977</v>
      </c>
      <c r="F36" s="19">
        <f t="shared" si="3"/>
        <v>2.085</v>
      </c>
      <c r="G36" s="16">
        <f>IF((IF(OR(G$1="", $B36=""), 0, IF($B36&gt;'DOEE Payment Calculator'!$I$12, 0,  ((2/100)*FLOOR(MIN(G$1, 100000),5000)/5000)+MIN((('DOEE Payment Calculator'!$I$12+0.4-($B36+(2/100)*FLOOR(MIN(G$1, 100000),5000)/5000))/2), 0.4))))+$B36&gt;$B$5+0.2, 0, IF(OR(G$1="", $B36=""), 0, IF($B36&gt;'DOEE Payment Calculator'!$I$12, 0,  ((2/100)*FLOOR(MIN(G$1, 100000),5000)/5000)+MIN((('DOEE Payment Calculator'!$I$12+0.4-($B36+(2/100)*FLOOR(MIN(G$1, 100000),5000)/5000))/2), 0.4))))</f>
        <v>0.37499999999999972</v>
      </c>
      <c r="H36" s="19">
        <f t="shared" ref="H36" si="575">$B36+G36</f>
        <v>2.0949999999999998</v>
      </c>
      <c r="I36" s="16">
        <f>IF((IF(OR(I$1="", $B36=""), 0, IF($B36&gt;'DOEE Payment Calculator'!$I$12, 0,  ((2/100)*FLOOR(MIN(I$1, 100000),5000)/5000)+MIN((('DOEE Payment Calculator'!$I$12+0.4-($B36+(2/100)*FLOOR(MIN(I$1, 100000),5000)/5000))/2), 0.4))))+$B36&gt;$B$5+0.2, 0, IF(OR(I$1="", $B36=""), 0, IF($B36&gt;'DOEE Payment Calculator'!$I$12, 0,  ((2/100)*FLOOR(MIN(I$1, 100000),5000)/5000)+MIN((('DOEE Payment Calculator'!$I$12+0.4-($B36+(2/100)*FLOOR(MIN(I$1, 100000),5000)/5000))/2), 0.4))))</f>
        <v>0.38499999999999973</v>
      </c>
      <c r="J36" s="19">
        <f t="shared" ref="J36" si="576">$B36+I36</f>
        <v>2.105</v>
      </c>
      <c r="K36" s="16">
        <f>IF((IF(OR(K$1="", $B36=""), 0, IF($B36&gt;'DOEE Payment Calculator'!$I$12, 0,  ((2/100)*FLOOR(MIN(K$1, 100000),5000)/5000)+MIN((('DOEE Payment Calculator'!$I$12+0.4-($B36+(2/100)*FLOOR(MIN(K$1, 100000),5000)/5000))/2), 0.4))))+$B36&gt;$B$5+0.2, 0, IF(OR(K$1="", $B36=""), 0, IF($B36&gt;'DOEE Payment Calculator'!$I$12, 0,  ((2/100)*FLOOR(MIN(K$1, 100000),5000)/5000)+MIN((('DOEE Payment Calculator'!$I$12+0.4-($B36+(2/100)*FLOOR(MIN(K$1, 100000),5000)/5000))/2), 0.4))))</f>
        <v>0.39499999999999974</v>
      </c>
      <c r="L36" s="19">
        <f t="shared" ref="L36" si="577">$B36+K36</f>
        <v>2.1149999999999998</v>
      </c>
      <c r="M36" s="16">
        <f>IF((IF(OR(M$1="", $B36=""), 0, IF($B36&gt;'DOEE Payment Calculator'!$I$12, 0,  ((2/100)*FLOOR(MIN(M$1, 100000),5000)/5000)+MIN((('DOEE Payment Calculator'!$I$12+0.4-($B36+(2/100)*FLOOR(MIN(M$1, 100000),5000)/5000))/2), 0.4))))+$B36&gt;$B$5+0.2, 0, IF(OR(M$1="", $B36=""), 0, IF($B36&gt;'DOEE Payment Calculator'!$I$12, 0,  ((2/100)*FLOOR(MIN(M$1, 100000),5000)/5000)+MIN((('DOEE Payment Calculator'!$I$12+0.4-($B36+(2/100)*FLOOR(MIN(M$1, 100000),5000)/5000))/2), 0.4))))</f>
        <v>0.40499999999999969</v>
      </c>
      <c r="N36" s="19">
        <f t="shared" ref="N36" si="578">$B36+M36</f>
        <v>2.125</v>
      </c>
      <c r="O36" s="16">
        <f>IF((IF(OR(O$1="", $B36=""), 0, IF($B36&gt;'DOEE Payment Calculator'!$I$12, 0,  ((2/100)*FLOOR(MIN(O$1, 100000),5000)/5000)+MIN((('DOEE Payment Calculator'!$I$12+0.4-($B36+(2/100)*FLOOR(MIN(O$1, 100000),5000)/5000))/2), 0.4))))+$B36&gt;$B$5+0.2, 0, IF(OR(O$1="", $B36=""), 0, IF($B36&gt;'DOEE Payment Calculator'!$I$12, 0,  ((2/100)*FLOOR(MIN(O$1, 100000),5000)/5000)+MIN((('DOEE Payment Calculator'!$I$12+0.4-($B36+(2/100)*FLOOR(MIN(O$1, 100000),5000)/5000))/2), 0.4))))</f>
        <v>0.4149999999999997</v>
      </c>
      <c r="P36" s="19">
        <f t="shared" ref="P36" si="579">$B36+O36</f>
        <v>2.1349999999999998</v>
      </c>
      <c r="Q36" s="16">
        <f>IF((IF(OR(Q$1="", $B36=""), 0, IF($B36&gt;'DOEE Payment Calculator'!$I$12, 0,  ((2/100)*FLOOR(MIN(Q$1, 100000),5000)/5000)+MIN((('DOEE Payment Calculator'!$I$12+0.4-($B36+(2/100)*FLOOR(MIN(Q$1, 100000),5000)/5000))/2), 0.4))))+$B36&gt;$B$5+0.2, 0, IF(OR(Q$1="", $B36=""), 0, IF($B36&gt;'DOEE Payment Calculator'!$I$12, 0,  ((2/100)*FLOOR(MIN(Q$1, 100000),5000)/5000)+MIN((('DOEE Payment Calculator'!$I$12+0.4-($B36+(2/100)*FLOOR(MIN(Q$1, 100000),5000)/5000))/2), 0.4))))</f>
        <v>0.42499999999999971</v>
      </c>
      <c r="R36" s="19">
        <f t="shared" ref="R36" si="580">$B36+Q36</f>
        <v>2.145</v>
      </c>
      <c r="S36" s="16">
        <f>IF((IF(OR(S$1="", $B36=""), 0, IF($B36&gt;'DOEE Payment Calculator'!$I$12, 0,  ((2/100)*FLOOR(MIN(S$1, 100000),5000)/5000)+MIN((('DOEE Payment Calculator'!$I$12+0.4-($B36+(2/100)*FLOOR(MIN(S$1, 100000),5000)/5000))/2), 0.4))))+$B36&gt;$B$5+0.2, 0, IF(OR(S$1="", $B36=""), 0, IF($B36&gt;'DOEE Payment Calculator'!$I$12, 0,  ((2/100)*FLOOR(MIN(S$1, 100000),5000)/5000)+MIN((('DOEE Payment Calculator'!$I$12+0.4-($B36+(2/100)*FLOOR(MIN(S$1, 100000),5000)/5000))/2), 0.4))))</f>
        <v>0.43499999999999983</v>
      </c>
      <c r="T36" s="19">
        <f t="shared" ref="T36" si="581">$B36+S36</f>
        <v>2.1550000000000002</v>
      </c>
      <c r="U36" s="16">
        <f>IF((IF(OR(U$1="", $B36=""), 0, IF($B36&gt;'DOEE Payment Calculator'!$I$12, 0,  ((2/100)*FLOOR(MIN(U$1, 100000),5000)/5000)+MIN((('DOEE Payment Calculator'!$I$12+0.4-($B36+(2/100)*FLOOR(MIN(U$1, 100000),5000)/5000))/2), 0.4))))+$B36&gt;$B$5+0.2, 0, IF(OR(U$1="", $B36=""), 0, IF($B36&gt;'DOEE Payment Calculator'!$I$12, 0,  ((2/100)*FLOOR(MIN(U$1, 100000),5000)/5000)+MIN((('DOEE Payment Calculator'!$I$12+0.4-($B36+(2/100)*FLOOR(MIN(U$1, 100000),5000)/5000))/2), 0.4))))</f>
        <v>0.44499999999999978</v>
      </c>
      <c r="V36" s="19">
        <f t="shared" ref="V36" si="582">$B36+U36</f>
        <v>2.165</v>
      </c>
      <c r="W36" s="16">
        <f>IF((IF(OR(W$1="", $B36=""), 0, IF($B36&gt;'DOEE Payment Calculator'!$I$12, 0,  ((2/100)*FLOOR(MIN(W$1, 100000),5000)/5000)+MIN((('DOEE Payment Calculator'!$I$12+0.4-($B36+(2/100)*FLOOR(MIN(W$1, 100000),5000)/5000))/2), 0.4))))+$B36&gt;$B$5+0.2, 0, IF(OR(W$1="", $B36=""), 0, IF($B36&gt;'DOEE Payment Calculator'!$I$12, 0,  ((2/100)*FLOOR(MIN(W$1, 100000),5000)/5000)+MIN((('DOEE Payment Calculator'!$I$12+0.4-($B36+(2/100)*FLOOR(MIN(W$1, 100000),5000)/5000))/2), 0.4))))</f>
        <v>0.45499999999999979</v>
      </c>
      <c r="X36" s="19">
        <f t="shared" ref="X36" si="583">$B36+W36</f>
        <v>2.1749999999999998</v>
      </c>
      <c r="Y36" s="16">
        <f>IF((IF(OR(Y$1="", $B36=""), 0, IF($B36&gt;'DOEE Payment Calculator'!$I$12, 0,  ((2/100)*FLOOR(MIN(Y$1, 100000),5000)/5000)+MIN((('DOEE Payment Calculator'!$I$12+0.4-($B36+(2/100)*FLOOR(MIN(Y$1, 100000),5000)/5000))/2), 0.4))))+$B36&gt;$B$5+0.2, 0, IF(OR(Y$1="", $B36=""), 0, IF($B36&gt;'DOEE Payment Calculator'!$I$12, 0,  ((2/100)*FLOOR(MIN(Y$1, 100000),5000)/5000)+MIN((('DOEE Payment Calculator'!$I$12+0.4-($B36+(2/100)*FLOOR(MIN(Y$1, 100000),5000)/5000))/2), 0.4))))</f>
        <v>0.46499999999999975</v>
      </c>
      <c r="Z36" s="19">
        <f t="shared" ref="Z36" si="584">$B36+Y36</f>
        <v>2.1850000000000001</v>
      </c>
      <c r="AA36" s="16">
        <f>IF((IF(OR(AA$1="", $B36=""), 0, IF($B36&gt;'DOEE Payment Calculator'!$I$12, 0,  ((2/100)*FLOOR(MIN(AA$1, 100000),5000)/5000)+MIN((('DOEE Payment Calculator'!$I$12+0.4-($B36+(2/100)*FLOOR(MIN(AA$1, 100000),5000)/5000))/2), 0.4))))+$B36&gt;$B$5+0.2, 0, IF(OR(AA$1="", $B36=""), 0, IF($B36&gt;'DOEE Payment Calculator'!$I$12, 0,  ((2/100)*FLOOR(MIN(AA$1, 100000),5000)/5000)+MIN((('DOEE Payment Calculator'!$I$12+0.4-($B36+(2/100)*FLOOR(MIN(AA$1, 100000),5000)/5000))/2), 0.4))))</f>
        <v>0.47499999999999976</v>
      </c>
      <c r="AB36" s="19">
        <f t="shared" ref="AB36" si="585">$B36+AA36</f>
        <v>2.1949999999999998</v>
      </c>
      <c r="AC36" s="16">
        <f>IF((IF(OR(AC$1="", $B36=""), 0, IF($B36&gt;'DOEE Payment Calculator'!$I$12, 0,  ((2/100)*FLOOR(MIN(AC$1, 100000),5000)/5000)+MIN((('DOEE Payment Calculator'!$I$12+0.4-($B36+(2/100)*FLOOR(MIN(AC$1, 100000),5000)/5000))/2), 0.4))))+$B36&gt;$B$5+0.2, 0, IF(OR(AC$1="", $B36=""), 0, IF($B36&gt;'DOEE Payment Calculator'!$I$12, 0,  ((2/100)*FLOOR(MIN(AC$1, 100000),5000)/5000)+MIN((('DOEE Payment Calculator'!$I$12+0.4-($B36+(2/100)*FLOOR(MIN(AC$1, 100000),5000)/5000))/2), 0.4))))</f>
        <v>0.48499999999999976</v>
      </c>
      <c r="AD36" s="19">
        <f t="shared" ref="AD36" si="586">$B36+AC36</f>
        <v>2.2050000000000001</v>
      </c>
      <c r="AE36" s="16">
        <f>IF((IF(OR(AE$1="", $B36=""), 0, IF($B36&gt;'DOEE Payment Calculator'!$I$12, 0,  ((2/100)*FLOOR(MIN(AE$1, 100000),5000)/5000)+MIN((('DOEE Payment Calculator'!$I$12+0.4-($B36+(2/100)*FLOOR(MIN(AE$1, 100000),5000)/5000))/2), 0.4))))+$B36&gt;$B$5+0.2, 0, IF(OR(AE$1="", $B36=""), 0, IF($B36&gt;'DOEE Payment Calculator'!$I$12, 0,  ((2/100)*FLOOR(MIN(AE$1, 100000),5000)/5000)+MIN((('DOEE Payment Calculator'!$I$12+0.4-($B36+(2/100)*FLOOR(MIN(AE$1, 100000),5000)/5000))/2), 0.4))))</f>
        <v>0.49499999999999988</v>
      </c>
      <c r="AF36" s="19">
        <f t="shared" ref="AF36" si="587">$B36+AE36</f>
        <v>2.2149999999999999</v>
      </c>
      <c r="AG36" s="16">
        <f>IF((IF(OR(AG$1="", $B36=""), 0, IF($B36&gt;'DOEE Payment Calculator'!$I$12, 0,  ((2/100)*FLOOR(MIN(AG$1, 100000),5000)/5000)+MIN((('DOEE Payment Calculator'!$I$12+0.4-($B36+(2/100)*FLOOR(MIN(AG$1, 100000),5000)/5000))/2), 0.4))))+$B36&gt;$B$5+0.2, 0, IF(OR(AG$1="", $B36=""), 0, IF($B36&gt;'DOEE Payment Calculator'!$I$12, 0,  ((2/100)*FLOOR(MIN(AG$1, 100000),5000)/5000)+MIN((('DOEE Payment Calculator'!$I$12+0.4-($B36+(2/100)*FLOOR(MIN(AG$1, 100000),5000)/5000))/2), 0.4))))</f>
        <v>0.50499999999999989</v>
      </c>
      <c r="AH36" s="19">
        <f t="shared" ref="AH36" si="588">$B36+AG36</f>
        <v>2.2250000000000001</v>
      </c>
      <c r="AI36" s="16">
        <f>IF((IF(OR(AI$1="", $B36=""), 0, IF($B36&gt;'DOEE Payment Calculator'!$I$12, 0,  ((2/100)*FLOOR(MIN(AI$1, 100000),5000)/5000)+MIN((('DOEE Payment Calculator'!$I$12+0.4-($B36+(2/100)*FLOOR(MIN(AI$1, 100000),5000)/5000))/2), 0.4))))+$B36&gt;$B$5+0.2, 0, IF(OR(AI$1="", $B36=""), 0, IF($B36&gt;'DOEE Payment Calculator'!$I$12, 0,  ((2/100)*FLOOR(MIN(AI$1, 100000),5000)/5000)+MIN((('DOEE Payment Calculator'!$I$12+0.4-($B36+(2/100)*FLOOR(MIN(AI$1, 100000),5000)/5000))/2), 0.4))))</f>
        <v>0</v>
      </c>
      <c r="AJ36" s="19">
        <f t="shared" ref="AJ36" si="589">$B36+AI36</f>
        <v>1.7200000000000002</v>
      </c>
      <c r="AK36" s="16">
        <f>IF((IF(OR(AK$1="", $B36=""), 0, IF($B36&gt;'DOEE Payment Calculator'!$I$12, 0,  ((2/100)*FLOOR(MIN(AK$1, 100000),5000)/5000)+MIN((('DOEE Payment Calculator'!$I$12+0.4-($B36+(2/100)*FLOOR(MIN(AK$1, 100000),5000)/5000))/2), 0.4))))+$B36&gt;$B$5+0.2, 0, IF(OR(AK$1="", $B36=""), 0, IF($B36&gt;'DOEE Payment Calculator'!$I$12, 0,  ((2/100)*FLOOR(MIN(AK$1, 100000),5000)/5000)+MIN((('DOEE Payment Calculator'!$I$12+0.4-($B36+(2/100)*FLOOR(MIN(AK$1, 100000),5000)/5000))/2), 0.4))))</f>
        <v>0</v>
      </c>
      <c r="AL36" s="19">
        <f t="shared" ref="AL36" si="590">$B36+AK36</f>
        <v>1.7200000000000002</v>
      </c>
      <c r="AM36" s="16">
        <f>IF((IF(OR(AM$1="", $B36=""), 0, IF($B36&gt;'DOEE Payment Calculator'!$I$12, 0,  ((2/100)*FLOOR(MIN(AM$1, 100000),5000)/5000)+MIN((('DOEE Payment Calculator'!$I$12+0.4-($B36+(2/100)*FLOOR(MIN(AM$1, 100000),5000)/5000))/2), 0.4))))+$B36&gt;$B$5+0.2, 0, IF(OR(AM$1="", $B36=""), 0, IF($B36&gt;'DOEE Payment Calculator'!$I$12, 0,  ((2/100)*FLOOR(MIN(AM$1, 100000),5000)/5000)+MIN((('DOEE Payment Calculator'!$I$12+0.4-($B36+(2/100)*FLOOR(MIN(AM$1, 100000),5000)/5000))/2), 0.4))))</f>
        <v>0</v>
      </c>
      <c r="AN36" s="19">
        <f t="shared" ref="AN36" si="591">$B36+AM36</f>
        <v>1.7200000000000002</v>
      </c>
      <c r="AO36" s="16">
        <f>IF((IF(OR(AO$1="", $B36=""), 0, IF($B36&gt;'DOEE Payment Calculator'!$I$12, 0,  ((2/100)*FLOOR(MIN(AO$1, 100000),5000)/5000)+MIN((('DOEE Payment Calculator'!$I$12+0.4-($B36+(2/100)*FLOOR(MIN(AO$1, 100000),5000)/5000))/2), 0.4))))+$B36&gt;$B$5+0.2, 0, IF(OR(AO$1="", $B36=""), 0, IF($B36&gt;'DOEE Payment Calculator'!$I$12, 0,  ((2/100)*FLOOR(MIN(AO$1, 100000),5000)/5000)+MIN((('DOEE Payment Calculator'!$I$12+0.4-($B36+(2/100)*FLOOR(MIN(AO$1, 100000),5000)/5000))/2), 0.4))))</f>
        <v>0</v>
      </c>
      <c r="AP36" s="19">
        <f t="shared" ref="AP36" si="592">$B36+AO36</f>
        <v>1.7200000000000002</v>
      </c>
      <c r="AQ36" s="16">
        <f>IF((IF(OR(AQ$1="", $B36=""), 0, IF($B36&gt;'DOEE Payment Calculator'!$I$12, 0,  ((2/100)*FLOOR(MIN(AQ$1, 100000),5000)/5000)+MIN((('DOEE Payment Calculator'!$I$12+0.4-($B36+(2/100)*FLOOR(MIN(AQ$1, 100000),5000)/5000))/2), 0.4))))+$B36&gt;$B$5+0.2, 0, IF(OR(AQ$1="", $B36=""), 0, IF($B36&gt;'DOEE Payment Calculator'!$I$12, 0,  ((2/100)*FLOOR(MIN(AQ$1, 100000),5000)/5000)+MIN((('DOEE Payment Calculator'!$I$12+0.4-($B36+(2/100)*FLOOR(MIN(AQ$1, 100000),5000)/5000))/2), 0.4))))</f>
        <v>0</v>
      </c>
      <c r="AR36" s="19">
        <f t="shared" ref="AR36" si="593">$B36+AQ36</f>
        <v>1.7200000000000002</v>
      </c>
    </row>
    <row r="37" spans="2:44" ht="16.5" x14ac:dyDescent="0.3">
      <c r="B37" s="16">
        <f t="shared" si="23"/>
        <v>1.7100000000000002</v>
      </c>
      <c r="C37" s="16">
        <f>IF((IF(OR(C$1="", $B37=""), 0, IF($B37&gt;'DOEE Payment Calculator'!$I$12, 0,  ((2/100)*FLOOR(MIN(C$1, 100000),5000)/5000)+MIN((('DOEE Payment Calculator'!$I$12+0.4-($B37+(2/100)*FLOOR(MIN(C$1, 100000),5000)/5000))/2), 0.4))))+$B37&gt;$B$5+0.2, 0, IF(OR(C$1="", $B37=""), 0, IF($B37&gt;'DOEE Payment Calculator'!$I$12, 0,  ((2/100)*FLOOR(MIN(C$1, 100000),5000)/5000)+MIN((('DOEE Payment Calculator'!$I$12+0.4-($B37+(2/100)*FLOOR(MIN(C$1, 100000),5000)/5000))/2), 0.4))))</f>
        <v>0.35999999999999976</v>
      </c>
      <c r="D37" s="19">
        <f t="shared" ref="D37:D68" si="594">$B37+C37</f>
        <v>2.0699999999999998</v>
      </c>
      <c r="E37" s="16">
        <f>IF((IF(OR(E$1="", $B37=""), 0, IF($B37&gt;'DOEE Payment Calculator'!$I$12, 0,  ((2/100)*FLOOR(MIN(E$1, 100000),5000)/5000)+MIN((('DOEE Payment Calculator'!$I$12+0.4-($B37+(2/100)*FLOOR(MIN(E$1, 100000),5000)/5000))/2), 0.4))))+$B37&gt;$B$5+0.2, 0, IF(OR(E$1="", $B37=""), 0, IF($B37&gt;'DOEE Payment Calculator'!$I$12, 0,  ((2/100)*FLOOR(MIN(E$1, 100000),5000)/5000)+MIN((('DOEE Payment Calculator'!$I$12+0.4-($B37+(2/100)*FLOOR(MIN(E$1, 100000),5000)/5000))/2), 0.4))))</f>
        <v>0.36999999999999977</v>
      </c>
      <c r="F37" s="19">
        <f t="shared" si="3"/>
        <v>2.08</v>
      </c>
      <c r="G37" s="16">
        <f>IF((IF(OR(G$1="", $B37=""), 0, IF($B37&gt;'DOEE Payment Calculator'!$I$12, 0,  ((2/100)*FLOOR(MIN(G$1, 100000),5000)/5000)+MIN((('DOEE Payment Calculator'!$I$12+0.4-($B37+(2/100)*FLOOR(MIN(G$1, 100000),5000)/5000))/2), 0.4))))+$B37&gt;$B$5+0.2, 0, IF(OR(G$1="", $B37=""), 0, IF($B37&gt;'DOEE Payment Calculator'!$I$12, 0,  ((2/100)*FLOOR(MIN(G$1, 100000),5000)/5000)+MIN((('DOEE Payment Calculator'!$I$12+0.4-($B37+(2/100)*FLOOR(MIN(G$1, 100000),5000)/5000))/2), 0.4))))</f>
        <v>0.37999999999999973</v>
      </c>
      <c r="H37" s="19">
        <f t="shared" ref="H37" si="595">$B37+G37</f>
        <v>2.09</v>
      </c>
      <c r="I37" s="16">
        <f>IF((IF(OR(I$1="", $B37=""), 0, IF($B37&gt;'DOEE Payment Calculator'!$I$12, 0,  ((2/100)*FLOOR(MIN(I$1, 100000),5000)/5000)+MIN((('DOEE Payment Calculator'!$I$12+0.4-($B37+(2/100)*FLOOR(MIN(I$1, 100000),5000)/5000))/2), 0.4))))+$B37&gt;$B$5+0.2, 0, IF(OR(I$1="", $B37=""), 0, IF($B37&gt;'DOEE Payment Calculator'!$I$12, 0,  ((2/100)*FLOOR(MIN(I$1, 100000),5000)/5000)+MIN((('DOEE Payment Calculator'!$I$12+0.4-($B37+(2/100)*FLOOR(MIN(I$1, 100000),5000)/5000))/2), 0.4))))</f>
        <v>0.38999999999999974</v>
      </c>
      <c r="J37" s="19">
        <f t="shared" ref="J37" si="596">$B37+I37</f>
        <v>2.1</v>
      </c>
      <c r="K37" s="16">
        <f>IF((IF(OR(K$1="", $B37=""), 0, IF($B37&gt;'DOEE Payment Calculator'!$I$12, 0,  ((2/100)*FLOOR(MIN(K$1, 100000),5000)/5000)+MIN((('DOEE Payment Calculator'!$I$12+0.4-($B37+(2/100)*FLOOR(MIN(K$1, 100000),5000)/5000))/2), 0.4))))+$B37&gt;$B$5+0.2, 0, IF(OR(K$1="", $B37=""), 0, IF($B37&gt;'DOEE Payment Calculator'!$I$12, 0,  ((2/100)*FLOOR(MIN(K$1, 100000),5000)/5000)+MIN((('DOEE Payment Calculator'!$I$12+0.4-($B37+(2/100)*FLOOR(MIN(K$1, 100000),5000)/5000))/2), 0.4))))</f>
        <v>0.39999999999999974</v>
      </c>
      <c r="L37" s="19">
        <f t="shared" ref="L37" si="597">$B37+K37</f>
        <v>2.11</v>
      </c>
      <c r="M37" s="16">
        <f>IF((IF(OR(M$1="", $B37=""), 0, IF($B37&gt;'DOEE Payment Calculator'!$I$12, 0,  ((2/100)*FLOOR(MIN(M$1, 100000),5000)/5000)+MIN((('DOEE Payment Calculator'!$I$12+0.4-($B37+(2/100)*FLOOR(MIN(M$1, 100000),5000)/5000))/2), 0.4))))+$B37&gt;$B$5+0.2, 0, IF(OR(M$1="", $B37=""), 0, IF($B37&gt;'DOEE Payment Calculator'!$I$12, 0,  ((2/100)*FLOOR(MIN(M$1, 100000),5000)/5000)+MIN((('DOEE Payment Calculator'!$I$12+0.4-($B37+(2/100)*FLOOR(MIN(M$1, 100000),5000)/5000))/2), 0.4))))</f>
        <v>0.4099999999999997</v>
      </c>
      <c r="N37" s="19">
        <f t="shared" ref="N37" si="598">$B37+M37</f>
        <v>2.12</v>
      </c>
      <c r="O37" s="16">
        <f>IF((IF(OR(O$1="", $B37=""), 0, IF($B37&gt;'DOEE Payment Calculator'!$I$12, 0,  ((2/100)*FLOOR(MIN(O$1, 100000),5000)/5000)+MIN((('DOEE Payment Calculator'!$I$12+0.4-($B37+(2/100)*FLOOR(MIN(O$1, 100000),5000)/5000))/2), 0.4))))+$B37&gt;$B$5+0.2, 0, IF(OR(O$1="", $B37=""), 0, IF($B37&gt;'DOEE Payment Calculator'!$I$12, 0,  ((2/100)*FLOOR(MIN(O$1, 100000),5000)/5000)+MIN((('DOEE Payment Calculator'!$I$12+0.4-($B37+(2/100)*FLOOR(MIN(O$1, 100000),5000)/5000))/2), 0.4))))</f>
        <v>0.41999999999999982</v>
      </c>
      <c r="P37" s="19">
        <f t="shared" ref="P37" si="599">$B37+O37</f>
        <v>2.13</v>
      </c>
      <c r="Q37" s="16">
        <f>IF((IF(OR(Q$1="", $B37=""), 0, IF($B37&gt;'DOEE Payment Calculator'!$I$12, 0,  ((2/100)*FLOOR(MIN(Q$1, 100000),5000)/5000)+MIN((('DOEE Payment Calculator'!$I$12+0.4-($B37+(2/100)*FLOOR(MIN(Q$1, 100000),5000)/5000))/2), 0.4))))+$B37&gt;$B$5+0.2, 0, IF(OR(Q$1="", $B37=""), 0, IF($B37&gt;'DOEE Payment Calculator'!$I$12, 0,  ((2/100)*FLOOR(MIN(Q$1, 100000),5000)/5000)+MIN((('DOEE Payment Calculator'!$I$12+0.4-($B37+(2/100)*FLOOR(MIN(Q$1, 100000),5000)/5000))/2), 0.4))))</f>
        <v>0.42999999999999983</v>
      </c>
      <c r="R37" s="19">
        <f t="shared" ref="R37" si="600">$B37+Q37</f>
        <v>2.14</v>
      </c>
      <c r="S37" s="16">
        <f>IF((IF(OR(S$1="", $B37=""), 0, IF($B37&gt;'DOEE Payment Calculator'!$I$12, 0,  ((2/100)*FLOOR(MIN(S$1, 100000),5000)/5000)+MIN((('DOEE Payment Calculator'!$I$12+0.4-($B37+(2/100)*FLOOR(MIN(S$1, 100000),5000)/5000))/2), 0.4))))+$B37&gt;$B$5+0.2, 0, IF(OR(S$1="", $B37=""), 0, IF($B37&gt;'DOEE Payment Calculator'!$I$12, 0,  ((2/100)*FLOOR(MIN(S$1, 100000),5000)/5000)+MIN((('DOEE Payment Calculator'!$I$12+0.4-($B37+(2/100)*FLOOR(MIN(S$1, 100000),5000)/5000))/2), 0.4))))</f>
        <v>0.43999999999999984</v>
      </c>
      <c r="T37" s="19">
        <f t="shared" ref="T37" si="601">$B37+S37</f>
        <v>2.15</v>
      </c>
      <c r="U37" s="16">
        <f>IF((IF(OR(U$1="", $B37=""), 0, IF($B37&gt;'DOEE Payment Calculator'!$I$12, 0,  ((2/100)*FLOOR(MIN(U$1, 100000),5000)/5000)+MIN((('DOEE Payment Calculator'!$I$12+0.4-($B37+(2/100)*FLOOR(MIN(U$1, 100000),5000)/5000))/2), 0.4))))+$B37&gt;$B$5+0.2, 0, IF(OR(U$1="", $B37=""), 0, IF($B37&gt;'DOEE Payment Calculator'!$I$12, 0,  ((2/100)*FLOOR(MIN(U$1, 100000),5000)/5000)+MIN((('DOEE Payment Calculator'!$I$12+0.4-($B37+(2/100)*FLOOR(MIN(U$1, 100000),5000)/5000))/2), 0.4))))</f>
        <v>0.44999999999999979</v>
      </c>
      <c r="V37" s="19">
        <f t="shared" ref="V37" si="602">$B37+U37</f>
        <v>2.16</v>
      </c>
      <c r="W37" s="16">
        <f>IF((IF(OR(W$1="", $B37=""), 0, IF($B37&gt;'DOEE Payment Calculator'!$I$12, 0,  ((2/100)*FLOOR(MIN(W$1, 100000),5000)/5000)+MIN((('DOEE Payment Calculator'!$I$12+0.4-($B37+(2/100)*FLOOR(MIN(W$1, 100000),5000)/5000))/2), 0.4))))+$B37&gt;$B$5+0.2, 0, IF(OR(W$1="", $B37=""), 0, IF($B37&gt;'DOEE Payment Calculator'!$I$12, 0,  ((2/100)*FLOOR(MIN(W$1, 100000),5000)/5000)+MIN((('DOEE Payment Calculator'!$I$12+0.4-($B37+(2/100)*FLOOR(MIN(W$1, 100000),5000)/5000))/2), 0.4))))</f>
        <v>0.4599999999999998</v>
      </c>
      <c r="X37" s="19">
        <f t="shared" ref="X37" si="603">$B37+W37</f>
        <v>2.17</v>
      </c>
      <c r="Y37" s="16">
        <f>IF((IF(OR(Y$1="", $B37=""), 0, IF($B37&gt;'DOEE Payment Calculator'!$I$12, 0,  ((2/100)*FLOOR(MIN(Y$1, 100000),5000)/5000)+MIN((('DOEE Payment Calculator'!$I$12+0.4-($B37+(2/100)*FLOOR(MIN(Y$1, 100000),5000)/5000))/2), 0.4))))+$B37&gt;$B$5+0.2, 0, IF(OR(Y$1="", $B37=""), 0, IF($B37&gt;'DOEE Payment Calculator'!$I$12, 0,  ((2/100)*FLOOR(MIN(Y$1, 100000),5000)/5000)+MIN((('DOEE Payment Calculator'!$I$12+0.4-($B37+(2/100)*FLOOR(MIN(Y$1, 100000),5000)/5000))/2), 0.4))))</f>
        <v>0.46999999999999975</v>
      </c>
      <c r="Z37" s="19">
        <f t="shared" ref="Z37" si="604">$B37+Y37</f>
        <v>2.1799999999999997</v>
      </c>
      <c r="AA37" s="16">
        <f>IF((IF(OR(AA$1="", $B37=""), 0, IF($B37&gt;'DOEE Payment Calculator'!$I$12, 0,  ((2/100)*FLOOR(MIN(AA$1, 100000),5000)/5000)+MIN((('DOEE Payment Calculator'!$I$12+0.4-($B37+(2/100)*FLOOR(MIN(AA$1, 100000),5000)/5000))/2), 0.4))))+$B37&gt;$B$5+0.2, 0, IF(OR(AA$1="", $B37=""), 0, IF($B37&gt;'DOEE Payment Calculator'!$I$12, 0,  ((2/100)*FLOOR(MIN(AA$1, 100000),5000)/5000)+MIN((('DOEE Payment Calculator'!$I$12+0.4-($B37+(2/100)*FLOOR(MIN(AA$1, 100000),5000)/5000))/2), 0.4))))</f>
        <v>0.47999999999999976</v>
      </c>
      <c r="AB37" s="19">
        <f t="shared" ref="AB37" si="605">$B37+AA37</f>
        <v>2.19</v>
      </c>
      <c r="AC37" s="16">
        <f>IF((IF(OR(AC$1="", $B37=""), 0, IF($B37&gt;'DOEE Payment Calculator'!$I$12, 0,  ((2/100)*FLOOR(MIN(AC$1, 100000),5000)/5000)+MIN((('DOEE Payment Calculator'!$I$12+0.4-($B37+(2/100)*FLOOR(MIN(AC$1, 100000),5000)/5000))/2), 0.4))))+$B37&gt;$B$5+0.2, 0, IF(OR(AC$1="", $B37=""), 0, IF($B37&gt;'DOEE Payment Calculator'!$I$12, 0,  ((2/100)*FLOOR(MIN(AC$1, 100000),5000)/5000)+MIN((('DOEE Payment Calculator'!$I$12+0.4-($B37+(2/100)*FLOOR(MIN(AC$1, 100000),5000)/5000))/2), 0.4))))</f>
        <v>0.48999999999999977</v>
      </c>
      <c r="AD37" s="19">
        <f t="shared" ref="AD37" si="606">$B37+AC37</f>
        <v>2.2000000000000002</v>
      </c>
      <c r="AE37" s="16">
        <f>IF((IF(OR(AE$1="", $B37=""), 0, IF($B37&gt;'DOEE Payment Calculator'!$I$12, 0,  ((2/100)*FLOOR(MIN(AE$1, 100000),5000)/5000)+MIN((('DOEE Payment Calculator'!$I$12+0.4-($B37+(2/100)*FLOOR(MIN(AE$1, 100000),5000)/5000))/2), 0.4))))+$B37&gt;$B$5+0.2, 0, IF(OR(AE$1="", $B37=""), 0, IF($B37&gt;'DOEE Payment Calculator'!$I$12, 0,  ((2/100)*FLOOR(MIN(AE$1, 100000),5000)/5000)+MIN((('DOEE Payment Calculator'!$I$12+0.4-($B37+(2/100)*FLOOR(MIN(AE$1, 100000),5000)/5000))/2), 0.4))))</f>
        <v>0.49999999999999978</v>
      </c>
      <c r="AF37" s="19">
        <f t="shared" ref="AF37" si="607">$B37+AE37</f>
        <v>2.21</v>
      </c>
      <c r="AG37" s="16">
        <f>IF((IF(OR(AG$1="", $B37=""), 0, IF($B37&gt;'DOEE Payment Calculator'!$I$12, 0,  ((2/100)*FLOOR(MIN(AG$1, 100000),5000)/5000)+MIN((('DOEE Payment Calculator'!$I$12+0.4-($B37+(2/100)*FLOOR(MIN(AG$1, 100000),5000)/5000))/2), 0.4))))+$B37&gt;$B$5+0.2, 0, IF(OR(AG$1="", $B37=""), 0, IF($B37&gt;'DOEE Payment Calculator'!$I$12, 0,  ((2/100)*FLOOR(MIN(AG$1, 100000),5000)/5000)+MIN((('DOEE Payment Calculator'!$I$12+0.4-($B37+(2/100)*FLOOR(MIN(AG$1, 100000),5000)/5000))/2), 0.4))))</f>
        <v>0.50999999999999979</v>
      </c>
      <c r="AH37" s="19">
        <f t="shared" ref="AH37" si="608">$B37+AG37</f>
        <v>2.2199999999999998</v>
      </c>
      <c r="AI37" s="16">
        <f>IF((IF(OR(AI$1="", $B37=""), 0, IF($B37&gt;'DOEE Payment Calculator'!$I$12, 0,  ((2/100)*FLOOR(MIN(AI$1, 100000),5000)/5000)+MIN((('DOEE Payment Calculator'!$I$12+0.4-($B37+(2/100)*FLOOR(MIN(AI$1, 100000),5000)/5000))/2), 0.4))))+$B37&gt;$B$5+0.2, 0, IF(OR(AI$1="", $B37=""), 0, IF($B37&gt;'DOEE Payment Calculator'!$I$12, 0,  ((2/100)*FLOOR(MIN(AI$1, 100000),5000)/5000)+MIN((('DOEE Payment Calculator'!$I$12+0.4-($B37+(2/100)*FLOOR(MIN(AI$1, 100000),5000)/5000))/2), 0.4))))</f>
        <v>0.5199999999999998</v>
      </c>
      <c r="AJ37" s="19">
        <f t="shared" ref="AJ37" si="609">$B37+AI37</f>
        <v>2.23</v>
      </c>
      <c r="AK37" s="16">
        <f>IF((IF(OR(AK$1="", $B37=""), 0, IF($B37&gt;'DOEE Payment Calculator'!$I$12, 0,  ((2/100)*FLOOR(MIN(AK$1, 100000),5000)/5000)+MIN((('DOEE Payment Calculator'!$I$12+0.4-($B37+(2/100)*FLOOR(MIN(AK$1, 100000),5000)/5000))/2), 0.4))))+$B37&gt;$B$5+0.2, 0, IF(OR(AK$1="", $B37=""), 0, IF($B37&gt;'DOEE Payment Calculator'!$I$12, 0,  ((2/100)*FLOOR(MIN(AK$1, 100000),5000)/5000)+MIN((('DOEE Payment Calculator'!$I$12+0.4-($B37+(2/100)*FLOOR(MIN(AK$1, 100000),5000)/5000))/2), 0.4))))</f>
        <v>0</v>
      </c>
      <c r="AL37" s="19">
        <f t="shared" ref="AL37" si="610">$B37+AK37</f>
        <v>1.7100000000000002</v>
      </c>
      <c r="AM37" s="16">
        <f>IF((IF(OR(AM$1="", $B37=""), 0, IF($B37&gt;'DOEE Payment Calculator'!$I$12, 0,  ((2/100)*FLOOR(MIN(AM$1, 100000),5000)/5000)+MIN((('DOEE Payment Calculator'!$I$12+0.4-($B37+(2/100)*FLOOR(MIN(AM$1, 100000),5000)/5000))/2), 0.4))))+$B37&gt;$B$5+0.2, 0, IF(OR(AM$1="", $B37=""), 0, IF($B37&gt;'DOEE Payment Calculator'!$I$12, 0,  ((2/100)*FLOOR(MIN(AM$1, 100000),5000)/5000)+MIN((('DOEE Payment Calculator'!$I$12+0.4-($B37+(2/100)*FLOOR(MIN(AM$1, 100000),5000)/5000))/2), 0.4))))</f>
        <v>0</v>
      </c>
      <c r="AN37" s="19">
        <f t="shared" ref="AN37" si="611">$B37+AM37</f>
        <v>1.7100000000000002</v>
      </c>
      <c r="AO37" s="16">
        <f>IF((IF(OR(AO$1="", $B37=""), 0, IF($B37&gt;'DOEE Payment Calculator'!$I$12, 0,  ((2/100)*FLOOR(MIN(AO$1, 100000),5000)/5000)+MIN((('DOEE Payment Calculator'!$I$12+0.4-($B37+(2/100)*FLOOR(MIN(AO$1, 100000),5000)/5000))/2), 0.4))))+$B37&gt;$B$5+0.2, 0, IF(OR(AO$1="", $B37=""), 0, IF($B37&gt;'DOEE Payment Calculator'!$I$12, 0,  ((2/100)*FLOOR(MIN(AO$1, 100000),5000)/5000)+MIN((('DOEE Payment Calculator'!$I$12+0.4-($B37+(2/100)*FLOOR(MIN(AO$1, 100000),5000)/5000))/2), 0.4))))</f>
        <v>0</v>
      </c>
      <c r="AP37" s="19">
        <f t="shared" ref="AP37" si="612">$B37+AO37</f>
        <v>1.7100000000000002</v>
      </c>
      <c r="AQ37" s="16">
        <f>IF((IF(OR(AQ$1="", $B37=""), 0, IF($B37&gt;'DOEE Payment Calculator'!$I$12, 0,  ((2/100)*FLOOR(MIN(AQ$1, 100000),5000)/5000)+MIN((('DOEE Payment Calculator'!$I$12+0.4-($B37+(2/100)*FLOOR(MIN(AQ$1, 100000),5000)/5000))/2), 0.4))))+$B37&gt;$B$5+0.2, 0, IF(OR(AQ$1="", $B37=""), 0, IF($B37&gt;'DOEE Payment Calculator'!$I$12, 0,  ((2/100)*FLOOR(MIN(AQ$1, 100000),5000)/5000)+MIN((('DOEE Payment Calculator'!$I$12+0.4-($B37+(2/100)*FLOOR(MIN(AQ$1, 100000),5000)/5000))/2), 0.4))))</f>
        <v>0</v>
      </c>
      <c r="AR37" s="19">
        <f t="shared" ref="AR37" si="613">$B37+AQ37</f>
        <v>1.7100000000000002</v>
      </c>
    </row>
    <row r="38" spans="2:44" ht="16.5" x14ac:dyDescent="0.3">
      <c r="B38" s="16">
        <f t="shared" si="23"/>
        <v>1.7000000000000002</v>
      </c>
      <c r="C38" s="16">
        <f>IF((IF(OR(C$1="", $B38=""), 0, IF($B38&gt;'DOEE Payment Calculator'!$I$12, 0,  ((2/100)*FLOOR(MIN(C$1, 100000),5000)/5000)+MIN((('DOEE Payment Calculator'!$I$12+0.4-($B38+(2/100)*FLOOR(MIN(C$1, 100000),5000)/5000))/2), 0.4))))+$B38&gt;$B$5+0.2, 0, IF(OR(C$1="", $B38=""), 0, IF($B38&gt;'DOEE Payment Calculator'!$I$12, 0,  ((2/100)*FLOOR(MIN(C$1, 100000),5000)/5000)+MIN((('DOEE Payment Calculator'!$I$12+0.4-($B38+(2/100)*FLOOR(MIN(C$1, 100000),5000)/5000))/2), 0.4))))</f>
        <v>0.36499999999999977</v>
      </c>
      <c r="D38" s="19">
        <f t="shared" si="594"/>
        <v>2.0649999999999999</v>
      </c>
      <c r="E38" s="16">
        <f>IF((IF(OR(E$1="", $B38=""), 0, IF($B38&gt;'DOEE Payment Calculator'!$I$12, 0,  ((2/100)*FLOOR(MIN(E$1, 100000),5000)/5000)+MIN((('DOEE Payment Calculator'!$I$12+0.4-($B38+(2/100)*FLOOR(MIN(E$1, 100000),5000)/5000))/2), 0.4))))+$B38&gt;$B$5+0.2, 0, IF(OR(E$1="", $B38=""), 0, IF($B38&gt;'DOEE Payment Calculator'!$I$12, 0,  ((2/100)*FLOOR(MIN(E$1, 100000),5000)/5000)+MIN((('DOEE Payment Calculator'!$I$12+0.4-($B38+(2/100)*FLOOR(MIN(E$1, 100000),5000)/5000))/2), 0.4))))</f>
        <v>0.37499999999999978</v>
      </c>
      <c r="F38" s="19">
        <f t="shared" si="3"/>
        <v>2.0750000000000002</v>
      </c>
      <c r="G38" s="16">
        <f>IF((IF(OR(G$1="", $B38=""), 0, IF($B38&gt;'DOEE Payment Calculator'!$I$12, 0,  ((2/100)*FLOOR(MIN(G$1, 100000),5000)/5000)+MIN((('DOEE Payment Calculator'!$I$12+0.4-($B38+(2/100)*FLOOR(MIN(G$1, 100000),5000)/5000))/2), 0.4))))+$B38&gt;$B$5+0.2, 0, IF(OR(G$1="", $B38=""), 0, IF($B38&gt;'DOEE Payment Calculator'!$I$12, 0,  ((2/100)*FLOOR(MIN(G$1, 100000),5000)/5000)+MIN((('DOEE Payment Calculator'!$I$12+0.4-($B38+(2/100)*FLOOR(MIN(G$1, 100000),5000)/5000))/2), 0.4))))</f>
        <v>0.38499999999999973</v>
      </c>
      <c r="H38" s="19">
        <f t="shared" ref="H38" si="614">$B38+G38</f>
        <v>2.085</v>
      </c>
      <c r="I38" s="16">
        <f>IF((IF(OR(I$1="", $B38=""), 0, IF($B38&gt;'DOEE Payment Calculator'!$I$12, 0,  ((2/100)*FLOOR(MIN(I$1, 100000),5000)/5000)+MIN((('DOEE Payment Calculator'!$I$12+0.4-($B38+(2/100)*FLOOR(MIN(I$1, 100000),5000)/5000))/2), 0.4))))+$B38&gt;$B$5+0.2, 0, IF(OR(I$1="", $B38=""), 0, IF($B38&gt;'DOEE Payment Calculator'!$I$12, 0,  ((2/100)*FLOOR(MIN(I$1, 100000),5000)/5000)+MIN((('DOEE Payment Calculator'!$I$12+0.4-($B38+(2/100)*FLOOR(MIN(I$1, 100000),5000)/5000))/2), 0.4))))</f>
        <v>0.39499999999999974</v>
      </c>
      <c r="J38" s="19">
        <f t="shared" ref="J38" si="615">$B38+I38</f>
        <v>2.0949999999999998</v>
      </c>
      <c r="K38" s="16">
        <f>IF((IF(OR(K$1="", $B38=""), 0, IF($B38&gt;'DOEE Payment Calculator'!$I$12, 0,  ((2/100)*FLOOR(MIN(K$1, 100000),5000)/5000)+MIN((('DOEE Payment Calculator'!$I$12+0.4-($B38+(2/100)*FLOOR(MIN(K$1, 100000),5000)/5000))/2), 0.4))))+$B38&gt;$B$5+0.2, 0, IF(OR(K$1="", $B38=""), 0, IF($B38&gt;'DOEE Payment Calculator'!$I$12, 0,  ((2/100)*FLOOR(MIN(K$1, 100000),5000)/5000)+MIN((('DOEE Payment Calculator'!$I$12+0.4-($B38+(2/100)*FLOOR(MIN(K$1, 100000),5000)/5000))/2), 0.4))))</f>
        <v>0.40499999999999975</v>
      </c>
      <c r="L38" s="19">
        <f t="shared" ref="L38" si="616">$B38+K38</f>
        <v>2.105</v>
      </c>
      <c r="M38" s="16">
        <f>IF((IF(OR(M$1="", $B38=""), 0, IF($B38&gt;'DOEE Payment Calculator'!$I$12, 0,  ((2/100)*FLOOR(MIN(M$1, 100000),5000)/5000)+MIN((('DOEE Payment Calculator'!$I$12+0.4-($B38+(2/100)*FLOOR(MIN(M$1, 100000),5000)/5000))/2), 0.4))))+$B38&gt;$B$5+0.2, 0, IF(OR(M$1="", $B38=""), 0, IF($B38&gt;'DOEE Payment Calculator'!$I$12, 0,  ((2/100)*FLOOR(MIN(M$1, 100000),5000)/5000)+MIN((('DOEE Payment Calculator'!$I$12+0.4-($B38+(2/100)*FLOOR(MIN(M$1, 100000),5000)/5000))/2), 0.4))))</f>
        <v>0.4149999999999997</v>
      </c>
      <c r="N38" s="19">
        <f t="shared" ref="N38" si="617">$B38+M38</f>
        <v>2.1149999999999998</v>
      </c>
      <c r="O38" s="16">
        <f>IF((IF(OR(O$1="", $B38=""), 0, IF($B38&gt;'DOEE Payment Calculator'!$I$12, 0,  ((2/100)*FLOOR(MIN(O$1, 100000),5000)/5000)+MIN((('DOEE Payment Calculator'!$I$12+0.4-($B38+(2/100)*FLOOR(MIN(O$1, 100000),5000)/5000))/2), 0.4))))+$B38&gt;$B$5+0.2, 0, IF(OR(O$1="", $B38=""), 0, IF($B38&gt;'DOEE Payment Calculator'!$I$12, 0,  ((2/100)*FLOOR(MIN(O$1, 100000),5000)/5000)+MIN((('DOEE Payment Calculator'!$I$12+0.4-($B38+(2/100)*FLOOR(MIN(O$1, 100000),5000)/5000))/2), 0.4))))</f>
        <v>0.42499999999999971</v>
      </c>
      <c r="P38" s="19">
        <f t="shared" ref="P38" si="618">$B38+O38</f>
        <v>2.125</v>
      </c>
      <c r="Q38" s="16">
        <f>IF((IF(OR(Q$1="", $B38=""), 0, IF($B38&gt;'DOEE Payment Calculator'!$I$12, 0,  ((2/100)*FLOOR(MIN(Q$1, 100000),5000)/5000)+MIN((('DOEE Payment Calculator'!$I$12+0.4-($B38+(2/100)*FLOOR(MIN(Q$1, 100000),5000)/5000))/2), 0.4))))+$B38&gt;$B$5+0.2, 0, IF(OR(Q$1="", $B38=""), 0, IF($B38&gt;'DOEE Payment Calculator'!$I$12, 0,  ((2/100)*FLOOR(MIN(Q$1, 100000),5000)/5000)+MIN((('DOEE Payment Calculator'!$I$12+0.4-($B38+(2/100)*FLOOR(MIN(Q$1, 100000),5000)/5000))/2), 0.4))))</f>
        <v>0.43499999999999972</v>
      </c>
      <c r="R38" s="19">
        <f t="shared" ref="R38" si="619">$B38+Q38</f>
        <v>2.1349999999999998</v>
      </c>
      <c r="S38" s="16">
        <f>IF((IF(OR(S$1="", $B38=""), 0, IF($B38&gt;'DOEE Payment Calculator'!$I$12, 0,  ((2/100)*FLOOR(MIN(S$1, 100000),5000)/5000)+MIN((('DOEE Payment Calculator'!$I$12+0.4-($B38+(2/100)*FLOOR(MIN(S$1, 100000),5000)/5000))/2), 0.4))))+$B38&gt;$B$5+0.2, 0, IF(OR(S$1="", $B38=""), 0, IF($B38&gt;'DOEE Payment Calculator'!$I$12, 0,  ((2/100)*FLOOR(MIN(S$1, 100000),5000)/5000)+MIN((('DOEE Payment Calculator'!$I$12+0.4-($B38+(2/100)*FLOOR(MIN(S$1, 100000),5000)/5000))/2), 0.4))))</f>
        <v>0.44499999999999984</v>
      </c>
      <c r="T38" s="19">
        <f t="shared" ref="T38" si="620">$B38+S38</f>
        <v>2.145</v>
      </c>
      <c r="U38" s="16">
        <f>IF((IF(OR(U$1="", $B38=""), 0, IF($B38&gt;'DOEE Payment Calculator'!$I$12, 0,  ((2/100)*FLOOR(MIN(U$1, 100000),5000)/5000)+MIN((('DOEE Payment Calculator'!$I$12+0.4-($B38+(2/100)*FLOOR(MIN(U$1, 100000),5000)/5000))/2), 0.4))))+$B38&gt;$B$5+0.2, 0, IF(OR(U$1="", $B38=""), 0, IF($B38&gt;'DOEE Payment Calculator'!$I$12, 0,  ((2/100)*FLOOR(MIN(U$1, 100000),5000)/5000)+MIN((('DOEE Payment Calculator'!$I$12+0.4-($B38+(2/100)*FLOOR(MIN(U$1, 100000),5000)/5000))/2), 0.4))))</f>
        <v>0.45499999999999979</v>
      </c>
      <c r="V38" s="19">
        <f t="shared" ref="V38" si="621">$B38+U38</f>
        <v>2.1549999999999998</v>
      </c>
      <c r="W38" s="16">
        <f>IF((IF(OR(W$1="", $B38=""), 0, IF($B38&gt;'DOEE Payment Calculator'!$I$12, 0,  ((2/100)*FLOOR(MIN(W$1, 100000),5000)/5000)+MIN((('DOEE Payment Calculator'!$I$12+0.4-($B38+(2/100)*FLOOR(MIN(W$1, 100000),5000)/5000))/2), 0.4))))+$B38&gt;$B$5+0.2, 0, IF(OR(W$1="", $B38=""), 0, IF($B38&gt;'DOEE Payment Calculator'!$I$12, 0,  ((2/100)*FLOOR(MIN(W$1, 100000),5000)/5000)+MIN((('DOEE Payment Calculator'!$I$12+0.4-($B38+(2/100)*FLOOR(MIN(W$1, 100000),5000)/5000))/2), 0.4))))</f>
        <v>0.4649999999999998</v>
      </c>
      <c r="X38" s="19">
        <f t="shared" ref="X38" si="622">$B38+W38</f>
        <v>2.165</v>
      </c>
      <c r="Y38" s="16">
        <f>IF((IF(OR(Y$1="", $B38=""), 0, IF($B38&gt;'DOEE Payment Calculator'!$I$12, 0,  ((2/100)*FLOOR(MIN(Y$1, 100000),5000)/5000)+MIN((('DOEE Payment Calculator'!$I$12+0.4-($B38+(2/100)*FLOOR(MIN(Y$1, 100000),5000)/5000))/2), 0.4))))+$B38&gt;$B$5+0.2, 0, IF(OR(Y$1="", $B38=""), 0, IF($B38&gt;'DOEE Payment Calculator'!$I$12, 0,  ((2/100)*FLOOR(MIN(Y$1, 100000),5000)/5000)+MIN((('DOEE Payment Calculator'!$I$12+0.4-($B38+(2/100)*FLOOR(MIN(Y$1, 100000),5000)/5000))/2), 0.4))))</f>
        <v>0.47499999999999976</v>
      </c>
      <c r="Z38" s="19">
        <f t="shared" ref="Z38" si="623">$B38+Y38</f>
        <v>2.1749999999999998</v>
      </c>
      <c r="AA38" s="16">
        <f>IF((IF(OR(AA$1="", $B38=""), 0, IF($B38&gt;'DOEE Payment Calculator'!$I$12, 0,  ((2/100)*FLOOR(MIN(AA$1, 100000),5000)/5000)+MIN((('DOEE Payment Calculator'!$I$12+0.4-($B38+(2/100)*FLOOR(MIN(AA$1, 100000),5000)/5000))/2), 0.4))))+$B38&gt;$B$5+0.2, 0, IF(OR(AA$1="", $B38=""), 0, IF($B38&gt;'DOEE Payment Calculator'!$I$12, 0,  ((2/100)*FLOOR(MIN(AA$1, 100000),5000)/5000)+MIN((('DOEE Payment Calculator'!$I$12+0.4-($B38+(2/100)*FLOOR(MIN(AA$1, 100000),5000)/5000))/2), 0.4))))</f>
        <v>0.48499999999999976</v>
      </c>
      <c r="AB38" s="19">
        <f t="shared" ref="AB38" si="624">$B38+AA38</f>
        <v>2.1850000000000001</v>
      </c>
      <c r="AC38" s="16">
        <f>IF((IF(OR(AC$1="", $B38=""), 0, IF($B38&gt;'DOEE Payment Calculator'!$I$12, 0,  ((2/100)*FLOOR(MIN(AC$1, 100000),5000)/5000)+MIN((('DOEE Payment Calculator'!$I$12+0.4-($B38+(2/100)*FLOOR(MIN(AC$1, 100000),5000)/5000))/2), 0.4))))+$B38&gt;$B$5+0.2, 0, IF(OR(AC$1="", $B38=""), 0, IF($B38&gt;'DOEE Payment Calculator'!$I$12, 0,  ((2/100)*FLOOR(MIN(AC$1, 100000),5000)/5000)+MIN((('DOEE Payment Calculator'!$I$12+0.4-($B38+(2/100)*FLOOR(MIN(AC$1, 100000),5000)/5000))/2), 0.4))))</f>
        <v>0.49499999999999977</v>
      </c>
      <c r="AD38" s="19">
        <f t="shared" ref="AD38" si="625">$B38+AC38</f>
        <v>2.1949999999999998</v>
      </c>
      <c r="AE38" s="16">
        <f>IF((IF(OR(AE$1="", $B38=""), 0, IF($B38&gt;'DOEE Payment Calculator'!$I$12, 0,  ((2/100)*FLOOR(MIN(AE$1, 100000),5000)/5000)+MIN((('DOEE Payment Calculator'!$I$12+0.4-($B38+(2/100)*FLOOR(MIN(AE$1, 100000),5000)/5000))/2), 0.4))))+$B38&gt;$B$5+0.2, 0, IF(OR(AE$1="", $B38=""), 0, IF($B38&gt;'DOEE Payment Calculator'!$I$12, 0,  ((2/100)*FLOOR(MIN(AE$1, 100000),5000)/5000)+MIN((('DOEE Payment Calculator'!$I$12+0.4-($B38+(2/100)*FLOOR(MIN(AE$1, 100000),5000)/5000))/2), 0.4))))</f>
        <v>0.50499999999999978</v>
      </c>
      <c r="AF38" s="19">
        <f t="shared" ref="AF38" si="626">$B38+AE38</f>
        <v>2.2050000000000001</v>
      </c>
      <c r="AG38" s="16">
        <f>IF((IF(OR(AG$1="", $B38=""), 0, IF($B38&gt;'DOEE Payment Calculator'!$I$12, 0,  ((2/100)*FLOOR(MIN(AG$1, 100000),5000)/5000)+MIN((('DOEE Payment Calculator'!$I$12+0.4-($B38+(2/100)*FLOOR(MIN(AG$1, 100000),5000)/5000))/2), 0.4))))+$B38&gt;$B$5+0.2, 0, IF(OR(AG$1="", $B38=""), 0, IF($B38&gt;'DOEE Payment Calculator'!$I$12, 0,  ((2/100)*FLOOR(MIN(AG$1, 100000),5000)/5000)+MIN((('DOEE Payment Calculator'!$I$12+0.4-($B38+(2/100)*FLOOR(MIN(AG$1, 100000),5000)/5000))/2), 0.4))))</f>
        <v>0.5149999999999999</v>
      </c>
      <c r="AH38" s="19">
        <f t="shared" ref="AH38" si="627">$B38+AG38</f>
        <v>2.2149999999999999</v>
      </c>
      <c r="AI38" s="16">
        <f>IF((IF(OR(AI$1="", $B38=""), 0, IF($B38&gt;'DOEE Payment Calculator'!$I$12, 0,  ((2/100)*FLOOR(MIN(AI$1, 100000),5000)/5000)+MIN((('DOEE Payment Calculator'!$I$12+0.4-($B38+(2/100)*FLOOR(MIN(AI$1, 100000),5000)/5000))/2), 0.4))))+$B38&gt;$B$5+0.2, 0, IF(OR(AI$1="", $B38=""), 0, IF($B38&gt;'DOEE Payment Calculator'!$I$12, 0,  ((2/100)*FLOOR(MIN(AI$1, 100000),5000)/5000)+MIN((('DOEE Payment Calculator'!$I$12+0.4-($B38+(2/100)*FLOOR(MIN(AI$1, 100000),5000)/5000))/2), 0.4))))</f>
        <v>0.52499999999999991</v>
      </c>
      <c r="AJ38" s="19">
        <f t="shared" ref="AJ38" si="628">$B38+AI38</f>
        <v>2.2250000000000001</v>
      </c>
      <c r="AK38" s="16">
        <f>IF((IF(OR(AK$1="", $B38=""), 0, IF($B38&gt;'DOEE Payment Calculator'!$I$12, 0,  ((2/100)*FLOOR(MIN(AK$1, 100000),5000)/5000)+MIN((('DOEE Payment Calculator'!$I$12+0.4-($B38+(2/100)*FLOOR(MIN(AK$1, 100000),5000)/5000))/2), 0.4))))+$B38&gt;$B$5+0.2, 0, IF(OR(AK$1="", $B38=""), 0, IF($B38&gt;'DOEE Payment Calculator'!$I$12, 0,  ((2/100)*FLOOR(MIN(AK$1, 100000),5000)/5000)+MIN((('DOEE Payment Calculator'!$I$12+0.4-($B38+(2/100)*FLOOR(MIN(AK$1, 100000),5000)/5000))/2), 0.4))))</f>
        <v>0</v>
      </c>
      <c r="AL38" s="19">
        <f t="shared" ref="AL38" si="629">$B38+AK38</f>
        <v>1.7000000000000002</v>
      </c>
      <c r="AM38" s="16">
        <f>IF((IF(OR(AM$1="", $B38=""), 0, IF($B38&gt;'DOEE Payment Calculator'!$I$12, 0,  ((2/100)*FLOOR(MIN(AM$1, 100000),5000)/5000)+MIN((('DOEE Payment Calculator'!$I$12+0.4-($B38+(2/100)*FLOOR(MIN(AM$1, 100000),5000)/5000))/2), 0.4))))+$B38&gt;$B$5+0.2, 0, IF(OR(AM$1="", $B38=""), 0, IF($B38&gt;'DOEE Payment Calculator'!$I$12, 0,  ((2/100)*FLOOR(MIN(AM$1, 100000),5000)/5000)+MIN((('DOEE Payment Calculator'!$I$12+0.4-($B38+(2/100)*FLOOR(MIN(AM$1, 100000),5000)/5000))/2), 0.4))))</f>
        <v>0</v>
      </c>
      <c r="AN38" s="19">
        <f t="shared" ref="AN38" si="630">$B38+AM38</f>
        <v>1.7000000000000002</v>
      </c>
      <c r="AO38" s="16">
        <f>IF((IF(OR(AO$1="", $B38=""), 0, IF($B38&gt;'DOEE Payment Calculator'!$I$12, 0,  ((2/100)*FLOOR(MIN(AO$1, 100000),5000)/5000)+MIN((('DOEE Payment Calculator'!$I$12+0.4-($B38+(2/100)*FLOOR(MIN(AO$1, 100000),5000)/5000))/2), 0.4))))+$B38&gt;$B$5+0.2, 0, IF(OR(AO$1="", $B38=""), 0, IF($B38&gt;'DOEE Payment Calculator'!$I$12, 0,  ((2/100)*FLOOR(MIN(AO$1, 100000),5000)/5000)+MIN((('DOEE Payment Calculator'!$I$12+0.4-($B38+(2/100)*FLOOR(MIN(AO$1, 100000),5000)/5000))/2), 0.4))))</f>
        <v>0</v>
      </c>
      <c r="AP38" s="19">
        <f t="shared" ref="AP38" si="631">$B38+AO38</f>
        <v>1.7000000000000002</v>
      </c>
      <c r="AQ38" s="16">
        <f>IF((IF(OR(AQ$1="", $B38=""), 0, IF($B38&gt;'DOEE Payment Calculator'!$I$12, 0,  ((2/100)*FLOOR(MIN(AQ$1, 100000),5000)/5000)+MIN((('DOEE Payment Calculator'!$I$12+0.4-($B38+(2/100)*FLOOR(MIN(AQ$1, 100000),5000)/5000))/2), 0.4))))+$B38&gt;$B$5+0.2, 0, IF(OR(AQ$1="", $B38=""), 0, IF($B38&gt;'DOEE Payment Calculator'!$I$12, 0,  ((2/100)*FLOOR(MIN(AQ$1, 100000),5000)/5000)+MIN((('DOEE Payment Calculator'!$I$12+0.4-($B38+(2/100)*FLOOR(MIN(AQ$1, 100000),5000)/5000))/2), 0.4))))</f>
        <v>0</v>
      </c>
      <c r="AR38" s="19">
        <f t="shared" ref="AR38" si="632">$B38+AQ38</f>
        <v>1.7000000000000002</v>
      </c>
    </row>
    <row r="39" spans="2:44" ht="16.5" x14ac:dyDescent="0.3">
      <c r="B39" s="16">
        <f t="shared" si="23"/>
        <v>1.6900000000000002</v>
      </c>
      <c r="C39" s="16">
        <f>IF((IF(OR(C$1="", $B39=""), 0, IF($B39&gt;'DOEE Payment Calculator'!$I$12, 0,  ((2/100)*FLOOR(MIN(C$1, 100000),5000)/5000)+MIN((('DOEE Payment Calculator'!$I$12+0.4-($B39+(2/100)*FLOOR(MIN(C$1, 100000),5000)/5000))/2), 0.4))))+$B39&gt;$B$5+0.2, 0, IF(OR(C$1="", $B39=""), 0, IF($B39&gt;'DOEE Payment Calculator'!$I$12, 0,  ((2/100)*FLOOR(MIN(C$1, 100000),5000)/5000)+MIN((('DOEE Payment Calculator'!$I$12+0.4-($B39+(2/100)*FLOOR(MIN(C$1, 100000),5000)/5000))/2), 0.4))))</f>
        <v>0.36999999999999977</v>
      </c>
      <c r="D39" s="19">
        <f t="shared" si="594"/>
        <v>2.06</v>
      </c>
      <c r="E39" s="16">
        <f>IF((IF(OR(E$1="", $B39=""), 0, IF($B39&gt;'DOEE Payment Calculator'!$I$12, 0,  ((2/100)*FLOOR(MIN(E$1, 100000),5000)/5000)+MIN((('DOEE Payment Calculator'!$I$12+0.4-($B39+(2/100)*FLOOR(MIN(E$1, 100000),5000)/5000))/2), 0.4))))+$B39&gt;$B$5+0.2, 0, IF(OR(E$1="", $B39=""), 0, IF($B39&gt;'DOEE Payment Calculator'!$I$12, 0,  ((2/100)*FLOOR(MIN(E$1, 100000),5000)/5000)+MIN((('DOEE Payment Calculator'!$I$12+0.4-($B39+(2/100)*FLOOR(MIN(E$1, 100000),5000)/5000))/2), 0.4))))</f>
        <v>0.37999999999999978</v>
      </c>
      <c r="F39" s="19">
        <f t="shared" si="3"/>
        <v>2.0699999999999998</v>
      </c>
      <c r="G39" s="16">
        <f>IF((IF(OR(G$1="", $B39=""), 0, IF($B39&gt;'DOEE Payment Calculator'!$I$12, 0,  ((2/100)*FLOOR(MIN(G$1, 100000),5000)/5000)+MIN((('DOEE Payment Calculator'!$I$12+0.4-($B39+(2/100)*FLOOR(MIN(G$1, 100000),5000)/5000))/2), 0.4))))+$B39&gt;$B$5+0.2, 0, IF(OR(G$1="", $B39=""), 0, IF($B39&gt;'DOEE Payment Calculator'!$I$12, 0,  ((2/100)*FLOOR(MIN(G$1, 100000),5000)/5000)+MIN((('DOEE Payment Calculator'!$I$12+0.4-($B39+(2/100)*FLOOR(MIN(G$1, 100000),5000)/5000))/2), 0.4))))</f>
        <v>0.38999999999999974</v>
      </c>
      <c r="H39" s="19">
        <f t="shared" ref="H39" si="633">$B39+G39</f>
        <v>2.08</v>
      </c>
      <c r="I39" s="16">
        <f>IF((IF(OR(I$1="", $B39=""), 0, IF($B39&gt;'DOEE Payment Calculator'!$I$12, 0,  ((2/100)*FLOOR(MIN(I$1, 100000),5000)/5000)+MIN((('DOEE Payment Calculator'!$I$12+0.4-($B39+(2/100)*FLOOR(MIN(I$1, 100000),5000)/5000))/2), 0.4))))+$B39&gt;$B$5+0.2, 0, IF(OR(I$1="", $B39=""), 0, IF($B39&gt;'DOEE Payment Calculator'!$I$12, 0,  ((2/100)*FLOOR(MIN(I$1, 100000),5000)/5000)+MIN((('DOEE Payment Calculator'!$I$12+0.4-($B39+(2/100)*FLOOR(MIN(I$1, 100000),5000)/5000))/2), 0.4))))</f>
        <v>0.39999999999999974</v>
      </c>
      <c r="J39" s="19">
        <f t="shared" ref="J39" si="634">$B39+I39</f>
        <v>2.09</v>
      </c>
      <c r="K39" s="16">
        <f>IF((IF(OR(K$1="", $B39=""), 0, IF($B39&gt;'DOEE Payment Calculator'!$I$12, 0,  ((2/100)*FLOOR(MIN(K$1, 100000),5000)/5000)+MIN((('DOEE Payment Calculator'!$I$12+0.4-($B39+(2/100)*FLOOR(MIN(K$1, 100000),5000)/5000))/2), 0.4))))+$B39&gt;$B$5+0.2, 0, IF(OR(K$1="", $B39=""), 0, IF($B39&gt;'DOEE Payment Calculator'!$I$12, 0,  ((2/100)*FLOOR(MIN(K$1, 100000),5000)/5000)+MIN((('DOEE Payment Calculator'!$I$12+0.4-($B39+(2/100)*FLOOR(MIN(K$1, 100000),5000)/5000))/2), 0.4))))</f>
        <v>0.40999999999999975</v>
      </c>
      <c r="L39" s="19">
        <f t="shared" ref="L39" si="635">$B39+K39</f>
        <v>2.1</v>
      </c>
      <c r="M39" s="16">
        <f>IF((IF(OR(M$1="", $B39=""), 0, IF($B39&gt;'DOEE Payment Calculator'!$I$12, 0,  ((2/100)*FLOOR(MIN(M$1, 100000),5000)/5000)+MIN((('DOEE Payment Calculator'!$I$12+0.4-($B39+(2/100)*FLOOR(MIN(M$1, 100000),5000)/5000))/2), 0.4))))+$B39&gt;$B$5+0.2, 0, IF(OR(M$1="", $B39=""), 0, IF($B39&gt;'DOEE Payment Calculator'!$I$12, 0,  ((2/100)*FLOOR(MIN(M$1, 100000),5000)/5000)+MIN((('DOEE Payment Calculator'!$I$12+0.4-($B39+(2/100)*FLOOR(MIN(M$1, 100000),5000)/5000))/2), 0.4))))</f>
        <v>0.41999999999999971</v>
      </c>
      <c r="N39" s="19">
        <f t="shared" ref="N39" si="636">$B39+M39</f>
        <v>2.11</v>
      </c>
      <c r="O39" s="16">
        <f>IF((IF(OR(O$1="", $B39=""), 0, IF($B39&gt;'DOEE Payment Calculator'!$I$12, 0,  ((2/100)*FLOOR(MIN(O$1, 100000),5000)/5000)+MIN((('DOEE Payment Calculator'!$I$12+0.4-($B39+(2/100)*FLOOR(MIN(O$1, 100000),5000)/5000))/2), 0.4))))+$B39&gt;$B$5+0.2, 0, IF(OR(O$1="", $B39=""), 0, IF($B39&gt;'DOEE Payment Calculator'!$I$12, 0,  ((2/100)*FLOOR(MIN(O$1, 100000),5000)/5000)+MIN((('DOEE Payment Calculator'!$I$12+0.4-($B39+(2/100)*FLOOR(MIN(O$1, 100000),5000)/5000))/2), 0.4))))</f>
        <v>0.42999999999999983</v>
      </c>
      <c r="P39" s="19">
        <f t="shared" ref="P39" si="637">$B39+O39</f>
        <v>2.12</v>
      </c>
      <c r="Q39" s="16">
        <f>IF((IF(OR(Q$1="", $B39=""), 0, IF($B39&gt;'DOEE Payment Calculator'!$I$12, 0,  ((2/100)*FLOOR(MIN(Q$1, 100000),5000)/5000)+MIN((('DOEE Payment Calculator'!$I$12+0.4-($B39+(2/100)*FLOOR(MIN(Q$1, 100000),5000)/5000))/2), 0.4))))+$B39&gt;$B$5+0.2, 0, IF(OR(Q$1="", $B39=""), 0, IF($B39&gt;'DOEE Payment Calculator'!$I$12, 0,  ((2/100)*FLOOR(MIN(Q$1, 100000),5000)/5000)+MIN((('DOEE Payment Calculator'!$I$12+0.4-($B39+(2/100)*FLOOR(MIN(Q$1, 100000),5000)/5000))/2), 0.4))))</f>
        <v>0.43999999999999984</v>
      </c>
      <c r="R39" s="19">
        <f t="shared" ref="R39" si="638">$B39+Q39</f>
        <v>2.13</v>
      </c>
      <c r="S39" s="16">
        <f>IF((IF(OR(S$1="", $B39=""), 0, IF($B39&gt;'DOEE Payment Calculator'!$I$12, 0,  ((2/100)*FLOOR(MIN(S$1, 100000),5000)/5000)+MIN((('DOEE Payment Calculator'!$I$12+0.4-($B39+(2/100)*FLOOR(MIN(S$1, 100000),5000)/5000))/2), 0.4))))+$B39&gt;$B$5+0.2, 0, IF(OR(S$1="", $B39=""), 0, IF($B39&gt;'DOEE Payment Calculator'!$I$12, 0,  ((2/100)*FLOOR(MIN(S$1, 100000),5000)/5000)+MIN((('DOEE Payment Calculator'!$I$12+0.4-($B39+(2/100)*FLOOR(MIN(S$1, 100000),5000)/5000))/2), 0.4))))</f>
        <v>0.44999999999999984</v>
      </c>
      <c r="T39" s="19">
        <f t="shared" ref="T39" si="639">$B39+S39</f>
        <v>2.14</v>
      </c>
      <c r="U39" s="16">
        <f>IF((IF(OR(U$1="", $B39=""), 0, IF($B39&gt;'DOEE Payment Calculator'!$I$12, 0,  ((2/100)*FLOOR(MIN(U$1, 100000),5000)/5000)+MIN((('DOEE Payment Calculator'!$I$12+0.4-($B39+(2/100)*FLOOR(MIN(U$1, 100000),5000)/5000))/2), 0.4))))+$B39&gt;$B$5+0.2, 0, IF(OR(U$1="", $B39=""), 0, IF($B39&gt;'DOEE Payment Calculator'!$I$12, 0,  ((2/100)*FLOOR(MIN(U$1, 100000),5000)/5000)+MIN((('DOEE Payment Calculator'!$I$12+0.4-($B39+(2/100)*FLOOR(MIN(U$1, 100000),5000)/5000))/2), 0.4))))</f>
        <v>0.4599999999999998</v>
      </c>
      <c r="V39" s="19">
        <f t="shared" ref="V39" si="640">$B39+U39</f>
        <v>2.15</v>
      </c>
      <c r="W39" s="16">
        <f>IF((IF(OR(W$1="", $B39=""), 0, IF($B39&gt;'DOEE Payment Calculator'!$I$12, 0,  ((2/100)*FLOOR(MIN(W$1, 100000),5000)/5000)+MIN((('DOEE Payment Calculator'!$I$12+0.4-($B39+(2/100)*FLOOR(MIN(W$1, 100000),5000)/5000))/2), 0.4))))+$B39&gt;$B$5+0.2, 0, IF(OR(W$1="", $B39=""), 0, IF($B39&gt;'DOEE Payment Calculator'!$I$12, 0,  ((2/100)*FLOOR(MIN(W$1, 100000),5000)/5000)+MIN((('DOEE Payment Calculator'!$I$12+0.4-($B39+(2/100)*FLOOR(MIN(W$1, 100000),5000)/5000))/2), 0.4))))</f>
        <v>0.46999999999999981</v>
      </c>
      <c r="X39" s="19">
        <f t="shared" ref="X39" si="641">$B39+W39</f>
        <v>2.16</v>
      </c>
      <c r="Y39" s="16">
        <f>IF((IF(OR(Y$1="", $B39=""), 0, IF($B39&gt;'DOEE Payment Calculator'!$I$12, 0,  ((2/100)*FLOOR(MIN(Y$1, 100000),5000)/5000)+MIN((('DOEE Payment Calculator'!$I$12+0.4-($B39+(2/100)*FLOOR(MIN(Y$1, 100000),5000)/5000))/2), 0.4))))+$B39&gt;$B$5+0.2, 0, IF(OR(Y$1="", $B39=""), 0, IF($B39&gt;'DOEE Payment Calculator'!$I$12, 0,  ((2/100)*FLOOR(MIN(Y$1, 100000),5000)/5000)+MIN((('DOEE Payment Calculator'!$I$12+0.4-($B39+(2/100)*FLOOR(MIN(Y$1, 100000),5000)/5000))/2), 0.4))))</f>
        <v>0.47999999999999976</v>
      </c>
      <c r="Z39" s="19">
        <f t="shared" ref="Z39" si="642">$B39+Y39</f>
        <v>2.17</v>
      </c>
      <c r="AA39" s="16">
        <f>IF((IF(OR(AA$1="", $B39=""), 0, IF($B39&gt;'DOEE Payment Calculator'!$I$12, 0,  ((2/100)*FLOOR(MIN(AA$1, 100000),5000)/5000)+MIN((('DOEE Payment Calculator'!$I$12+0.4-($B39+(2/100)*FLOOR(MIN(AA$1, 100000),5000)/5000))/2), 0.4))))+$B39&gt;$B$5+0.2, 0, IF(OR(AA$1="", $B39=""), 0, IF($B39&gt;'DOEE Payment Calculator'!$I$12, 0,  ((2/100)*FLOOR(MIN(AA$1, 100000),5000)/5000)+MIN((('DOEE Payment Calculator'!$I$12+0.4-($B39+(2/100)*FLOOR(MIN(AA$1, 100000),5000)/5000))/2), 0.4))))</f>
        <v>0.48999999999999977</v>
      </c>
      <c r="AB39" s="19">
        <f t="shared" ref="AB39" si="643">$B39+AA39</f>
        <v>2.1799999999999997</v>
      </c>
      <c r="AC39" s="16">
        <f>IF((IF(OR(AC$1="", $B39=""), 0, IF($B39&gt;'DOEE Payment Calculator'!$I$12, 0,  ((2/100)*FLOOR(MIN(AC$1, 100000),5000)/5000)+MIN((('DOEE Payment Calculator'!$I$12+0.4-($B39+(2/100)*FLOOR(MIN(AC$1, 100000),5000)/5000))/2), 0.4))))+$B39&gt;$B$5+0.2, 0, IF(OR(AC$1="", $B39=""), 0, IF($B39&gt;'DOEE Payment Calculator'!$I$12, 0,  ((2/100)*FLOOR(MIN(AC$1, 100000),5000)/5000)+MIN((('DOEE Payment Calculator'!$I$12+0.4-($B39+(2/100)*FLOOR(MIN(AC$1, 100000),5000)/5000))/2), 0.4))))</f>
        <v>0.49999999999999978</v>
      </c>
      <c r="AD39" s="19">
        <f t="shared" ref="AD39" si="644">$B39+AC39</f>
        <v>2.19</v>
      </c>
      <c r="AE39" s="16">
        <f>IF((IF(OR(AE$1="", $B39=""), 0, IF($B39&gt;'DOEE Payment Calculator'!$I$12, 0,  ((2/100)*FLOOR(MIN(AE$1, 100000),5000)/5000)+MIN((('DOEE Payment Calculator'!$I$12+0.4-($B39+(2/100)*FLOOR(MIN(AE$1, 100000),5000)/5000))/2), 0.4))))+$B39&gt;$B$5+0.2, 0, IF(OR(AE$1="", $B39=""), 0, IF($B39&gt;'DOEE Payment Calculator'!$I$12, 0,  ((2/100)*FLOOR(MIN(AE$1, 100000),5000)/5000)+MIN((('DOEE Payment Calculator'!$I$12+0.4-($B39+(2/100)*FLOOR(MIN(AE$1, 100000),5000)/5000))/2), 0.4))))</f>
        <v>0.50999999999999979</v>
      </c>
      <c r="AF39" s="19">
        <f t="shared" ref="AF39" si="645">$B39+AE39</f>
        <v>2.2000000000000002</v>
      </c>
      <c r="AG39" s="16">
        <f>IF((IF(OR(AG$1="", $B39=""), 0, IF($B39&gt;'DOEE Payment Calculator'!$I$12, 0,  ((2/100)*FLOOR(MIN(AG$1, 100000),5000)/5000)+MIN((('DOEE Payment Calculator'!$I$12+0.4-($B39+(2/100)*FLOOR(MIN(AG$1, 100000),5000)/5000))/2), 0.4))))+$B39&gt;$B$5+0.2, 0, IF(OR(AG$1="", $B39=""), 0, IF($B39&gt;'DOEE Payment Calculator'!$I$12, 0,  ((2/100)*FLOOR(MIN(AG$1, 100000),5000)/5000)+MIN((('DOEE Payment Calculator'!$I$12+0.4-($B39+(2/100)*FLOOR(MIN(AG$1, 100000),5000)/5000))/2), 0.4))))</f>
        <v>0.5199999999999998</v>
      </c>
      <c r="AH39" s="19">
        <f t="shared" ref="AH39" si="646">$B39+AG39</f>
        <v>2.21</v>
      </c>
      <c r="AI39" s="16">
        <f>IF((IF(OR(AI$1="", $B39=""), 0, IF($B39&gt;'DOEE Payment Calculator'!$I$12, 0,  ((2/100)*FLOOR(MIN(AI$1, 100000),5000)/5000)+MIN((('DOEE Payment Calculator'!$I$12+0.4-($B39+(2/100)*FLOOR(MIN(AI$1, 100000),5000)/5000))/2), 0.4))))+$B39&gt;$B$5+0.2, 0, IF(OR(AI$1="", $B39=""), 0, IF($B39&gt;'DOEE Payment Calculator'!$I$12, 0,  ((2/100)*FLOOR(MIN(AI$1, 100000),5000)/5000)+MIN((('DOEE Payment Calculator'!$I$12+0.4-($B39+(2/100)*FLOOR(MIN(AI$1, 100000),5000)/5000))/2), 0.4))))</f>
        <v>0.5299999999999998</v>
      </c>
      <c r="AJ39" s="19">
        <f t="shared" ref="AJ39" si="647">$B39+AI39</f>
        <v>2.2199999999999998</v>
      </c>
      <c r="AK39" s="16">
        <f>IF((IF(OR(AK$1="", $B39=""), 0, IF($B39&gt;'DOEE Payment Calculator'!$I$12, 0,  ((2/100)*FLOOR(MIN(AK$1, 100000),5000)/5000)+MIN((('DOEE Payment Calculator'!$I$12+0.4-($B39+(2/100)*FLOOR(MIN(AK$1, 100000),5000)/5000))/2), 0.4))))+$B39&gt;$B$5+0.2, 0, IF(OR(AK$1="", $B39=""), 0, IF($B39&gt;'DOEE Payment Calculator'!$I$12, 0,  ((2/100)*FLOOR(MIN(AK$1, 100000),5000)/5000)+MIN((('DOEE Payment Calculator'!$I$12+0.4-($B39+(2/100)*FLOOR(MIN(AK$1, 100000),5000)/5000))/2), 0.4))))</f>
        <v>0.53999999999999981</v>
      </c>
      <c r="AL39" s="19">
        <f t="shared" ref="AL39" si="648">$B39+AK39</f>
        <v>2.23</v>
      </c>
      <c r="AM39" s="16">
        <f>IF((IF(OR(AM$1="", $B39=""), 0, IF($B39&gt;'DOEE Payment Calculator'!$I$12, 0,  ((2/100)*FLOOR(MIN(AM$1, 100000),5000)/5000)+MIN((('DOEE Payment Calculator'!$I$12+0.4-($B39+(2/100)*FLOOR(MIN(AM$1, 100000),5000)/5000))/2), 0.4))))+$B39&gt;$B$5+0.2, 0, IF(OR(AM$1="", $B39=""), 0, IF($B39&gt;'DOEE Payment Calculator'!$I$12, 0,  ((2/100)*FLOOR(MIN(AM$1, 100000),5000)/5000)+MIN((('DOEE Payment Calculator'!$I$12+0.4-($B39+(2/100)*FLOOR(MIN(AM$1, 100000),5000)/5000))/2), 0.4))))</f>
        <v>0</v>
      </c>
      <c r="AN39" s="19">
        <f t="shared" ref="AN39" si="649">$B39+AM39</f>
        <v>1.6900000000000002</v>
      </c>
      <c r="AO39" s="16">
        <f>IF((IF(OR(AO$1="", $B39=""), 0, IF($B39&gt;'DOEE Payment Calculator'!$I$12, 0,  ((2/100)*FLOOR(MIN(AO$1, 100000),5000)/5000)+MIN((('DOEE Payment Calculator'!$I$12+0.4-($B39+(2/100)*FLOOR(MIN(AO$1, 100000),5000)/5000))/2), 0.4))))+$B39&gt;$B$5+0.2, 0, IF(OR(AO$1="", $B39=""), 0, IF($B39&gt;'DOEE Payment Calculator'!$I$12, 0,  ((2/100)*FLOOR(MIN(AO$1, 100000),5000)/5000)+MIN((('DOEE Payment Calculator'!$I$12+0.4-($B39+(2/100)*FLOOR(MIN(AO$1, 100000),5000)/5000))/2), 0.4))))</f>
        <v>0</v>
      </c>
      <c r="AP39" s="19">
        <f t="shared" ref="AP39" si="650">$B39+AO39</f>
        <v>1.6900000000000002</v>
      </c>
      <c r="AQ39" s="16">
        <f>IF((IF(OR(AQ$1="", $B39=""), 0, IF($B39&gt;'DOEE Payment Calculator'!$I$12, 0,  ((2/100)*FLOOR(MIN(AQ$1, 100000),5000)/5000)+MIN((('DOEE Payment Calculator'!$I$12+0.4-($B39+(2/100)*FLOOR(MIN(AQ$1, 100000),5000)/5000))/2), 0.4))))+$B39&gt;$B$5+0.2, 0, IF(OR(AQ$1="", $B39=""), 0, IF($B39&gt;'DOEE Payment Calculator'!$I$12, 0,  ((2/100)*FLOOR(MIN(AQ$1, 100000),5000)/5000)+MIN((('DOEE Payment Calculator'!$I$12+0.4-($B39+(2/100)*FLOOR(MIN(AQ$1, 100000),5000)/5000))/2), 0.4))))</f>
        <v>0</v>
      </c>
      <c r="AR39" s="19">
        <f t="shared" ref="AR39" si="651">$B39+AQ39</f>
        <v>1.6900000000000002</v>
      </c>
    </row>
    <row r="40" spans="2:44" ht="16.5" x14ac:dyDescent="0.3">
      <c r="B40" s="16">
        <f t="shared" si="23"/>
        <v>1.6800000000000002</v>
      </c>
      <c r="C40" s="16">
        <f>IF((IF(OR(C$1="", $B40=""), 0, IF($B40&gt;'DOEE Payment Calculator'!$I$12, 0,  ((2/100)*FLOOR(MIN(C$1, 100000),5000)/5000)+MIN((('DOEE Payment Calculator'!$I$12+0.4-($B40+(2/100)*FLOOR(MIN(C$1, 100000),5000)/5000))/2), 0.4))))+$B40&gt;$B$5+0.2, 0, IF(OR(C$1="", $B40=""), 0, IF($B40&gt;'DOEE Payment Calculator'!$I$12, 0,  ((2/100)*FLOOR(MIN(C$1, 100000),5000)/5000)+MIN((('DOEE Payment Calculator'!$I$12+0.4-($B40+(2/100)*FLOOR(MIN(C$1, 100000),5000)/5000))/2), 0.4))))</f>
        <v>0.37499999999999978</v>
      </c>
      <c r="D40" s="19">
        <f t="shared" si="594"/>
        <v>2.0549999999999997</v>
      </c>
      <c r="E40" s="16">
        <f>IF((IF(OR(E$1="", $B40=""), 0, IF($B40&gt;'DOEE Payment Calculator'!$I$12, 0,  ((2/100)*FLOOR(MIN(E$1, 100000),5000)/5000)+MIN((('DOEE Payment Calculator'!$I$12+0.4-($B40+(2/100)*FLOOR(MIN(E$1, 100000),5000)/5000))/2), 0.4))))+$B40&gt;$B$5+0.2, 0, IF(OR(E$1="", $B40=""), 0, IF($B40&gt;'DOEE Payment Calculator'!$I$12, 0,  ((2/100)*FLOOR(MIN(E$1, 100000),5000)/5000)+MIN((('DOEE Payment Calculator'!$I$12+0.4-($B40+(2/100)*FLOOR(MIN(E$1, 100000),5000)/5000))/2), 0.4))))</f>
        <v>0.38499999999999979</v>
      </c>
      <c r="F40" s="19">
        <f t="shared" si="3"/>
        <v>2.0649999999999999</v>
      </c>
      <c r="G40" s="16">
        <f>IF((IF(OR(G$1="", $B40=""), 0, IF($B40&gt;'DOEE Payment Calculator'!$I$12, 0,  ((2/100)*FLOOR(MIN(G$1, 100000),5000)/5000)+MIN((('DOEE Payment Calculator'!$I$12+0.4-($B40+(2/100)*FLOOR(MIN(G$1, 100000),5000)/5000))/2), 0.4))))+$B40&gt;$B$5+0.2, 0, IF(OR(G$1="", $B40=""), 0, IF($B40&gt;'DOEE Payment Calculator'!$I$12, 0,  ((2/100)*FLOOR(MIN(G$1, 100000),5000)/5000)+MIN((('DOEE Payment Calculator'!$I$12+0.4-($B40+(2/100)*FLOOR(MIN(G$1, 100000),5000)/5000))/2), 0.4))))</f>
        <v>0.39499999999999974</v>
      </c>
      <c r="H40" s="19">
        <f t="shared" ref="H40" si="652">$B40+G40</f>
        <v>2.0749999999999997</v>
      </c>
      <c r="I40" s="16">
        <f>IF((IF(OR(I$1="", $B40=""), 0, IF($B40&gt;'DOEE Payment Calculator'!$I$12, 0,  ((2/100)*FLOOR(MIN(I$1, 100000),5000)/5000)+MIN((('DOEE Payment Calculator'!$I$12+0.4-($B40+(2/100)*FLOOR(MIN(I$1, 100000),5000)/5000))/2), 0.4))))+$B40&gt;$B$5+0.2, 0, IF(OR(I$1="", $B40=""), 0, IF($B40&gt;'DOEE Payment Calculator'!$I$12, 0,  ((2/100)*FLOOR(MIN(I$1, 100000),5000)/5000)+MIN((('DOEE Payment Calculator'!$I$12+0.4-($B40+(2/100)*FLOOR(MIN(I$1, 100000),5000)/5000))/2), 0.4))))</f>
        <v>0.40499999999999975</v>
      </c>
      <c r="J40" s="19">
        <f t="shared" ref="J40" si="653">$B40+I40</f>
        <v>2.085</v>
      </c>
      <c r="K40" s="16">
        <f>IF((IF(OR(K$1="", $B40=""), 0, IF($B40&gt;'DOEE Payment Calculator'!$I$12, 0,  ((2/100)*FLOOR(MIN(K$1, 100000),5000)/5000)+MIN((('DOEE Payment Calculator'!$I$12+0.4-($B40+(2/100)*FLOOR(MIN(K$1, 100000),5000)/5000))/2), 0.4))))+$B40&gt;$B$5+0.2, 0, IF(OR(K$1="", $B40=""), 0, IF($B40&gt;'DOEE Payment Calculator'!$I$12, 0,  ((2/100)*FLOOR(MIN(K$1, 100000),5000)/5000)+MIN((('DOEE Payment Calculator'!$I$12+0.4-($B40+(2/100)*FLOOR(MIN(K$1, 100000),5000)/5000))/2), 0.4))))</f>
        <v>0.41499999999999976</v>
      </c>
      <c r="L40" s="19">
        <f t="shared" ref="L40" si="654">$B40+K40</f>
        <v>2.0949999999999998</v>
      </c>
      <c r="M40" s="16">
        <f>IF((IF(OR(M$1="", $B40=""), 0, IF($B40&gt;'DOEE Payment Calculator'!$I$12, 0,  ((2/100)*FLOOR(MIN(M$1, 100000),5000)/5000)+MIN((('DOEE Payment Calculator'!$I$12+0.4-($B40+(2/100)*FLOOR(MIN(M$1, 100000),5000)/5000))/2), 0.4))))+$B40&gt;$B$5+0.2, 0, IF(OR(M$1="", $B40=""), 0, IF($B40&gt;'DOEE Payment Calculator'!$I$12, 0,  ((2/100)*FLOOR(MIN(M$1, 100000),5000)/5000)+MIN((('DOEE Payment Calculator'!$I$12+0.4-($B40+(2/100)*FLOOR(MIN(M$1, 100000),5000)/5000))/2), 0.4))))</f>
        <v>0.42499999999999971</v>
      </c>
      <c r="N40" s="19">
        <f t="shared" ref="N40" si="655">$B40+M40</f>
        <v>2.105</v>
      </c>
      <c r="O40" s="16">
        <f>IF((IF(OR(O$1="", $B40=""), 0, IF($B40&gt;'DOEE Payment Calculator'!$I$12, 0,  ((2/100)*FLOOR(MIN(O$1, 100000),5000)/5000)+MIN((('DOEE Payment Calculator'!$I$12+0.4-($B40+(2/100)*FLOOR(MIN(O$1, 100000),5000)/5000))/2), 0.4))))+$B40&gt;$B$5+0.2, 0, IF(OR(O$1="", $B40=""), 0, IF($B40&gt;'DOEE Payment Calculator'!$I$12, 0,  ((2/100)*FLOOR(MIN(O$1, 100000),5000)/5000)+MIN((('DOEE Payment Calculator'!$I$12+0.4-($B40+(2/100)*FLOOR(MIN(O$1, 100000),5000)/5000))/2), 0.4))))</f>
        <v>0.43499999999999972</v>
      </c>
      <c r="P40" s="19">
        <f t="shared" ref="P40" si="656">$B40+O40</f>
        <v>2.1149999999999998</v>
      </c>
      <c r="Q40" s="16">
        <f>IF((IF(OR(Q$1="", $B40=""), 0, IF($B40&gt;'DOEE Payment Calculator'!$I$12, 0,  ((2/100)*FLOOR(MIN(Q$1, 100000),5000)/5000)+MIN((('DOEE Payment Calculator'!$I$12+0.4-($B40+(2/100)*FLOOR(MIN(Q$1, 100000),5000)/5000))/2), 0.4))))+$B40&gt;$B$5+0.2, 0, IF(OR(Q$1="", $B40=""), 0, IF($B40&gt;'DOEE Payment Calculator'!$I$12, 0,  ((2/100)*FLOOR(MIN(Q$1, 100000),5000)/5000)+MIN((('DOEE Payment Calculator'!$I$12+0.4-($B40+(2/100)*FLOOR(MIN(Q$1, 100000),5000)/5000))/2), 0.4))))</f>
        <v>0.44499999999999973</v>
      </c>
      <c r="R40" s="19">
        <f t="shared" ref="R40" si="657">$B40+Q40</f>
        <v>2.125</v>
      </c>
      <c r="S40" s="16">
        <f>IF((IF(OR(S$1="", $B40=""), 0, IF($B40&gt;'DOEE Payment Calculator'!$I$12, 0,  ((2/100)*FLOOR(MIN(S$1, 100000),5000)/5000)+MIN((('DOEE Payment Calculator'!$I$12+0.4-($B40+(2/100)*FLOOR(MIN(S$1, 100000),5000)/5000))/2), 0.4))))+$B40&gt;$B$5+0.2, 0, IF(OR(S$1="", $B40=""), 0, IF($B40&gt;'DOEE Payment Calculator'!$I$12, 0,  ((2/100)*FLOOR(MIN(S$1, 100000),5000)/5000)+MIN((('DOEE Payment Calculator'!$I$12+0.4-($B40+(2/100)*FLOOR(MIN(S$1, 100000),5000)/5000))/2), 0.4))))</f>
        <v>0.45499999999999985</v>
      </c>
      <c r="T40" s="19">
        <f t="shared" ref="T40" si="658">$B40+S40</f>
        <v>2.1349999999999998</v>
      </c>
      <c r="U40" s="16">
        <f>IF((IF(OR(U$1="", $B40=""), 0, IF($B40&gt;'DOEE Payment Calculator'!$I$12, 0,  ((2/100)*FLOOR(MIN(U$1, 100000),5000)/5000)+MIN((('DOEE Payment Calculator'!$I$12+0.4-($B40+(2/100)*FLOOR(MIN(U$1, 100000),5000)/5000))/2), 0.4))))+$B40&gt;$B$5+0.2, 0, IF(OR(U$1="", $B40=""), 0, IF($B40&gt;'DOEE Payment Calculator'!$I$12, 0,  ((2/100)*FLOOR(MIN(U$1, 100000),5000)/5000)+MIN((('DOEE Payment Calculator'!$I$12+0.4-($B40+(2/100)*FLOOR(MIN(U$1, 100000),5000)/5000))/2), 0.4))))</f>
        <v>0.4649999999999998</v>
      </c>
      <c r="V40" s="19">
        <f t="shared" ref="V40" si="659">$B40+U40</f>
        <v>2.145</v>
      </c>
      <c r="W40" s="16">
        <f>IF((IF(OR(W$1="", $B40=""), 0, IF($B40&gt;'DOEE Payment Calculator'!$I$12, 0,  ((2/100)*FLOOR(MIN(W$1, 100000),5000)/5000)+MIN((('DOEE Payment Calculator'!$I$12+0.4-($B40+(2/100)*FLOOR(MIN(W$1, 100000),5000)/5000))/2), 0.4))))+$B40&gt;$B$5+0.2, 0, IF(OR(W$1="", $B40=""), 0, IF($B40&gt;'DOEE Payment Calculator'!$I$12, 0,  ((2/100)*FLOOR(MIN(W$1, 100000),5000)/5000)+MIN((('DOEE Payment Calculator'!$I$12+0.4-($B40+(2/100)*FLOOR(MIN(W$1, 100000),5000)/5000))/2), 0.4))))</f>
        <v>0.47499999999999981</v>
      </c>
      <c r="X40" s="19">
        <f t="shared" ref="X40" si="660">$B40+W40</f>
        <v>2.1549999999999998</v>
      </c>
      <c r="Y40" s="16">
        <f>IF((IF(OR(Y$1="", $B40=""), 0, IF($B40&gt;'DOEE Payment Calculator'!$I$12, 0,  ((2/100)*FLOOR(MIN(Y$1, 100000),5000)/5000)+MIN((('DOEE Payment Calculator'!$I$12+0.4-($B40+(2/100)*FLOOR(MIN(Y$1, 100000),5000)/5000))/2), 0.4))))+$B40&gt;$B$5+0.2, 0, IF(OR(Y$1="", $B40=""), 0, IF($B40&gt;'DOEE Payment Calculator'!$I$12, 0,  ((2/100)*FLOOR(MIN(Y$1, 100000),5000)/5000)+MIN((('DOEE Payment Calculator'!$I$12+0.4-($B40+(2/100)*FLOOR(MIN(Y$1, 100000),5000)/5000))/2), 0.4))))</f>
        <v>0.48499999999999976</v>
      </c>
      <c r="Z40" s="19">
        <f t="shared" ref="Z40" si="661">$B40+Y40</f>
        <v>2.165</v>
      </c>
      <c r="AA40" s="16">
        <f>IF((IF(OR(AA$1="", $B40=""), 0, IF($B40&gt;'DOEE Payment Calculator'!$I$12, 0,  ((2/100)*FLOOR(MIN(AA$1, 100000),5000)/5000)+MIN((('DOEE Payment Calculator'!$I$12+0.4-($B40+(2/100)*FLOOR(MIN(AA$1, 100000),5000)/5000))/2), 0.4))))+$B40&gt;$B$5+0.2, 0, IF(OR(AA$1="", $B40=""), 0, IF($B40&gt;'DOEE Payment Calculator'!$I$12, 0,  ((2/100)*FLOOR(MIN(AA$1, 100000),5000)/5000)+MIN((('DOEE Payment Calculator'!$I$12+0.4-($B40+(2/100)*FLOOR(MIN(AA$1, 100000),5000)/5000))/2), 0.4))))</f>
        <v>0.49499999999999977</v>
      </c>
      <c r="AB40" s="19">
        <f t="shared" ref="AB40" si="662">$B40+AA40</f>
        <v>2.1749999999999998</v>
      </c>
      <c r="AC40" s="16">
        <f>IF((IF(OR(AC$1="", $B40=""), 0, IF($B40&gt;'DOEE Payment Calculator'!$I$12, 0,  ((2/100)*FLOOR(MIN(AC$1, 100000),5000)/5000)+MIN((('DOEE Payment Calculator'!$I$12+0.4-($B40+(2/100)*FLOOR(MIN(AC$1, 100000),5000)/5000))/2), 0.4))))+$B40&gt;$B$5+0.2, 0, IF(OR(AC$1="", $B40=""), 0, IF($B40&gt;'DOEE Payment Calculator'!$I$12, 0,  ((2/100)*FLOOR(MIN(AC$1, 100000),5000)/5000)+MIN((('DOEE Payment Calculator'!$I$12+0.4-($B40+(2/100)*FLOOR(MIN(AC$1, 100000),5000)/5000))/2), 0.4))))</f>
        <v>0.50499999999999978</v>
      </c>
      <c r="AD40" s="19">
        <f t="shared" ref="AD40" si="663">$B40+AC40</f>
        <v>2.1850000000000001</v>
      </c>
      <c r="AE40" s="16">
        <f>IF((IF(OR(AE$1="", $B40=""), 0, IF($B40&gt;'DOEE Payment Calculator'!$I$12, 0,  ((2/100)*FLOOR(MIN(AE$1, 100000),5000)/5000)+MIN((('DOEE Payment Calculator'!$I$12+0.4-($B40+(2/100)*FLOOR(MIN(AE$1, 100000),5000)/5000))/2), 0.4))))+$B40&gt;$B$5+0.2, 0, IF(OR(AE$1="", $B40=""), 0, IF($B40&gt;'DOEE Payment Calculator'!$I$12, 0,  ((2/100)*FLOOR(MIN(AE$1, 100000),5000)/5000)+MIN((('DOEE Payment Calculator'!$I$12+0.4-($B40+(2/100)*FLOOR(MIN(AE$1, 100000),5000)/5000))/2), 0.4))))</f>
        <v>0.51499999999999979</v>
      </c>
      <c r="AF40" s="19">
        <f t="shared" ref="AF40" si="664">$B40+AE40</f>
        <v>2.1949999999999998</v>
      </c>
      <c r="AG40" s="16">
        <f>IF((IF(OR(AG$1="", $B40=""), 0, IF($B40&gt;'DOEE Payment Calculator'!$I$12, 0,  ((2/100)*FLOOR(MIN(AG$1, 100000),5000)/5000)+MIN((('DOEE Payment Calculator'!$I$12+0.4-($B40+(2/100)*FLOOR(MIN(AG$1, 100000),5000)/5000))/2), 0.4))))+$B40&gt;$B$5+0.2, 0, IF(OR(AG$1="", $B40=""), 0, IF($B40&gt;'DOEE Payment Calculator'!$I$12, 0,  ((2/100)*FLOOR(MIN(AG$1, 100000),5000)/5000)+MIN((('DOEE Payment Calculator'!$I$12+0.4-($B40+(2/100)*FLOOR(MIN(AG$1, 100000),5000)/5000))/2), 0.4))))</f>
        <v>0.52499999999999969</v>
      </c>
      <c r="AH40" s="19">
        <f t="shared" ref="AH40" si="665">$B40+AG40</f>
        <v>2.2050000000000001</v>
      </c>
      <c r="AI40" s="16">
        <f>IF((IF(OR(AI$1="", $B40=""), 0, IF($B40&gt;'DOEE Payment Calculator'!$I$12, 0,  ((2/100)*FLOOR(MIN(AI$1, 100000),5000)/5000)+MIN((('DOEE Payment Calculator'!$I$12+0.4-($B40+(2/100)*FLOOR(MIN(AI$1, 100000),5000)/5000))/2), 0.4))))+$B40&gt;$B$5+0.2, 0, IF(OR(AI$1="", $B40=""), 0, IF($B40&gt;'DOEE Payment Calculator'!$I$12, 0,  ((2/100)*FLOOR(MIN(AI$1, 100000),5000)/5000)+MIN((('DOEE Payment Calculator'!$I$12+0.4-($B40+(2/100)*FLOOR(MIN(AI$1, 100000),5000)/5000))/2), 0.4))))</f>
        <v>0.53499999999999992</v>
      </c>
      <c r="AJ40" s="19">
        <f t="shared" ref="AJ40" si="666">$B40+AI40</f>
        <v>2.2149999999999999</v>
      </c>
      <c r="AK40" s="16">
        <f>IF((IF(OR(AK$1="", $B40=""), 0, IF($B40&gt;'DOEE Payment Calculator'!$I$12, 0,  ((2/100)*FLOOR(MIN(AK$1, 100000),5000)/5000)+MIN((('DOEE Payment Calculator'!$I$12+0.4-($B40+(2/100)*FLOOR(MIN(AK$1, 100000),5000)/5000))/2), 0.4))))+$B40&gt;$B$5+0.2, 0, IF(OR(AK$1="", $B40=""), 0, IF($B40&gt;'DOEE Payment Calculator'!$I$12, 0,  ((2/100)*FLOOR(MIN(AK$1, 100000),5000)/5000)+MIN((('DOEE Payment Calculator'!$I$12+0.4-($B40+(2/100)*FLOOR(MIN(AK$1, 100000),5000)/5000))/2), 0.4))))</f>
        <v>0.54499999999999993</v>
      </c>
      <c r="AL40" s="19">
        <f t="shared" ref="AL40" si="667">$B40+AK40</f>
        <v>2.2250000000000001</v>
      </c>
      <c r="AM40" s="16">
        <f>IF((IF(OR(AM$1="", $B40=""), 0, IF($B40&gt;'DOEE Payment Calculator'!$I$12, 0,  ((2/100)*FLOOR(MIN(AM$1, 100000),5000)/5000)+MIN((('DOEE Payment Calculator'!$I$12+0.4-($B40+(2/100)*FLOOR(MIN(AM$1, 100000),5000)/5000))/2), 0.4))))+$B40&gt;$B$5+0.2, 0, IF(OR(AM$1="", $B40=""), 0, IF($B40&gt;'DOEE Payment Calculator'!$I$12, 0,  ((2/100)*FLOOR(MIN(AM$1, 100000),5000)/5000)+MIN((('DOEE Payment Calculator'!$I$12+0.4-($B40+(2/100)*FLOOR(MIN(AM$1, 100000),5000)/5000))/2), 0.4))))</f>
        <v>0</v>
      </c>
      <c r="AN40" s="19">
        <f t="shared" ref="AN40" si="668">$B40+AM40</f>
        <v>1.6800000000000002</v>
      </c>
      <c r="AO40" s="16">
        <f>IF((IF(OR(AO$1="", $B40=""), 0, IF($B40&gt;'DOEE Payment Calculator'!$I$12, 0,  ((2/100)*FLOOR(MIN(AO$1, 100000),5000)/5000)+MIN((('DOEE Payment Calculator'!$I$12+0.4-($B40+(2/100)*FLOOR(MIN(AO$1, 100000),5000)/5000))/2), 0.4))))+$B40&gt;$B$5+0.2, 0, IF(OR(AO$1="", $B40=""), 0, IF($B40&gt;'DOEE Payment Calculator'!$I$12, 0,  ((2/100)*FLOOR(MIN(AO$1, 100000),5000)/5000)+MIN((('DOEE Payment Calculator'!$I$12+0.4-($B40+(2/100)*FLOOR(MIN(AO$1, 100000),5000)/5000))/2), 0.4))))</f>
        <v>0</v>
      </c>
      <c r="AP40" s="19">
        <f t="shared" ref="AP40" si="669">$B40+AO40</f>
        <v>1.6800000000000002</v>
      </c>
      <c r="AQ40" s="16">
        <f>IF((IF(OR(AQ$1="", $B40=""), 0, IF($B40&gt;'DOEE Payment Calculator'!$I$12, 0,  ((2/100)*FLOOR(MIN(AQ$1, 100000),5000)/5000)+MIN((('DOEE Payment Calculator'!$I$12+0.4-($B40+(2/100)*FLOOR(MIN(AQ$1, 100000),5000)/5000))/2), 0.4))))+$B40&gt;$B$5+0.2, 0, IF(OR(AQ$1="", $B40=""), 0, IF($B40&gt;'DOEE Payment Calculator'!$I$12, 0,  ((2/100)*FLOOR(MIN(AQ$1, 100000),5000)/5000)+MIN((('DOEE Payment Calculator'!$I$12+0.4-($B40+(2/100)*FLOOR(MIN(AQ$1, 100000),5000)/5000))/2), 0.4))))</f>
        <v>0</v>
      </c>
      <c r="AR40" s="19">
        <f t="shared" ref="AR40" si="670">$B40+AQ40</f>
        <v>1.6800000000000002</v>
      </c>
    </row>
    <row r="41" spans="2:44" ht="16.5" x14ac:dyDescent="0.3">
      <c r="B41" s="16">
        <f t="shared" si="23"/>
        <v>1.6700000000000002</v>
      </c>
      <c r="C41" s="16">
        <f>IF((IF(OR(C$1="", $B41=""), 0, IF($B41&gt;'DOEE Payment Calculator'!$I$12, 0,  ((2/100)*FLOOR(MIN(C$1, 100000),5000)/5000)+MIN((('DOEE Payment Calculator'!$I$12+0.4-($B41+(2/100)*FLOOR(MIN(C$1, 100000),5000)/5000))/2), 0.4))))+$B41&gt;$B$5+0.2, 0, IF(OR(C$1="", $B41=""), 0, IF($B41&gt;'DOEE Payment Calculator'!$I$12, 0,  ((2/100)*FLOOR(MIN(C$1, 100000),5000)/5000)+MIN((('DOEE Payment Calculator'!$I$12+0.4-($B41+(2/100)*FLOOR(MIN(C$1, 100000),5000)/5000))/2), 0.4))))</f>
        <v>0.37999999999999978</v>
      </c>
      <c r="D41" s="19">
        <f t="shared" si="594"/>
        <v>2.0499999999999998</v>
      </c>
      <c r="E41" s="16">
        <f>IF((IF(OR(E$1="", $B41=""), 0, IF($B41&gt;'DOEE Payment Calculator'!$I$12, 0,  ((2/100)*FLOOR(MIN(E$1, 100000),5000)/5000)+MIN((('DOEE Payment Calculator'!$I$12+0.4-($B41+(2/100)*FLOOR(MIN(E$1, 100000),5000)/5000))/2), 0.4))))+$B41&gt;$B$5+0.2, 0, IF(OR(E$1="", $B41=""), 0, IF($B41&gt;'DOEE Payment Calculator'!$I$12, 0,  ((2/100)*FLOOR(MIN(E$1, 100000),5000)/5000)+MIN((('DOEE Payment Calculator'!$I$12+0.4-($B41+(2/100)*FLOOR(MIN(E$1, 100000),5000)/5000))/2), 0.4))))</f>
        <v>0.38999999999999979</v>
      </c>
      <c r="F41" s="19">
        <f t="shared" si="3"/>
        <v>2.06</v>
      </c>
      <c r="G41" s="16">
        <f>IF((IF(OR(G$1="", $B41=""), 0, IF($B41&gt;'DOEE Payment Calculator'!$I$12, 0,  ((2/100)*FLOOR(MIN(G$1, 100000),5000)/5000)+MIN((('DOEE Payment Calculator'!$I$12+0.4-($B41+(2/100)*FLOOR(MIN(G$1, 100000),5000)/5000))/2), 0.4))))+$B41&gt;$B$5+0.2, 0, IF(OR(G$1="", $B41=""), 0, IF($B41&gt;'DOEE Payment Calculator'!$I$12, 0,  ((2/100)*FLOOR(MIN(G$1, 100000),5000)/5000)+MIN((('DOEE Payment Calculator'!$I$12+0.4-($B41+(2/100)*FLOOR(MIN(G$1, 100000),5000)/5000))/2), 0.4))))</f>
        <v>0.39999999999999974</v>
      </c>
      <c r="H41" s="19">
        <f t="shared" ref="H41" si="671">$B41+G41</f>
        <v>2.0699999999999998</v>
      </c>
      <c r="I41" s="16">
        <f>IF((IF(OR(I$1="", $B41=""), 0, IF($B41&gt;'DOEE Payment Calculator'!$I$12, 0,  ((2/100)*FLOOR(MIN(I$1, 100000),5000)/5000)+MIN((('DOEE Payment Calculator'!$I$12+0.4-($B41+(2/100)*FLOOR(MIN(I$1, 100000),5000)/5000))/2), 0.4))))+$B41&gt;$B$5+0.2, 0, IF(OR(I$1="", $B41=""), 0, IF($B41&gt;'DOEE Payment Calculator'!$I$12, 0,  ((2/100)*FLOOR(MIN(I$1, 100000),5000)/5000)+MIN((('DOEE Payment Calculator'!$I$12+0.4-($B41+(2/100)*FLOOR(MIN(I$1, 100000),5000)/5000))/2), 0.4))))</f>
        <v>0.40999999999999975</v>
      </c>
      <c r="J41" s="19">
        <f t="shared" ref="J41" si="672">$B41+I41</f>
        <v>2.08</v>
      </c>
      <c r="K41" s="16">
        <f>IF((IF(OR(K$1="", $B41=""), 0, IF($B41&gt;'DOEE Payment Calculator'!$I$12, 0,  ((2/100)*FLOOR(MIN(K$1, 100000),5000)/5000)+MIN((('DOEE Payment Calculator'!$I$12+0.4-($B41+(2/100)*FLOOR(MIN(K$1, 100000),5000)/5000))/2), 0.4))))+$B41&gt;$B$5+0.2, 0, IF(OR(K$1="", $B41=""), 0, IF($B41&gt;'DOEE Payment Calculator'!$I$12, 0,  ((2/100)*FLOOR(MIN(K$1, 100000),5000)/5000)+MIN((('DOEE Payment Calculator'!$I$12+0.4-($B41+(2/100)*FLOOR(MIN(K$1, 100000),5000)/5000))/2), 0.4))))</f>
        <v>0.41999999999999976</v>
      </c>
      <c r="L41" s="19">
        <f t="shared" ref="L41" si="673">$B41+K41</f>
        <v>2.09</v>
      </c>
      <c r="M41" s="16">
        <f>IF((IF(OR(M$1="", $B41=""), 0, IF($B41&gt;'DOEE Payment Calculator'!$I$12, 0,  ((2/100)*FLOOR(MIN(M$1, 100000),5000)/5000)+MIN((('DOEE Payment Calculator'!$I$12+0.4-($B41+(2/100)*FLOOR(MIN(M$1, 100000),5000)/5000))/2), 0.4))))+$B41&gt;$B$5+0.2, 0, IF(OR(M$1="", $B41=""), 0, IF($B41&gt;'DOEE Payment Calculator'!$I$12, 0,  ((2/100)*FLOOR(MIN(M$1, 100000),5000)/5000)+MIN((('DOEE Payment Calculator'!$I$12+0.4-($B41+(2/100)*FLOOR(MIN(M$1, 100000),5000)/5000))/2), 0.4))))</f>
        <v>0.42999999999999972</v>
      </c>
      <c r="N41" s="19">
        <f t="shared" ref="N41" si="674">$B41+M41</f>
        <v>2.0999999999999996</v>
      </c>
      <c r="O41" s="16">
        <f>IF((IF(OR(O$1="", $B41=""), 0, IF($B41&gt;'DOEE Payment Calculator'!$I$12, 0,  ((2/100)*FLOOR(MIN(O$1, 100000),5000)/5000)+MIN((('DOEE Payment Calculator'!$I$12+0.4-($B41+(2/100)*FLOOR(MIN(O$1, 100000),5000)/5000))/2), 0.4))))+$B41&gt;$B$5+0.2, 0, IF(OR(O$1="", $B41=""), 0, IF($B41&gt;'DOEE Payment Calculator'!$I$12, 0,  ((2/100)*FLOOR(MIN(O$1, 100000),5000)/5000)+MIN((('DOEE Payment Calculator'!$I$12+0.4-($B41+(2/100)*FLOOR(MIN(O$1, 100000),5000)/5000))/2), 0.4))))</f>
        <v>0.43999999999999984</v>
      </c>
      <c r="P41" s="19">
        <f t="shared" ref="P41" si="675">$B41+O41</f>
        <v>2.11</v>
      </c>
      <c r="Q41" s="16">
        <f>IF((IF(OR(Q$1="", $B41=""), 0, IF($B41&gt;'DOEE Payment Calculator'!$I$12, 0,  ((2/100)*FLOOR(MIN(Q$1, 100000),5000)/5000)+MIN((('DOEE Payment Calculator'!$I$12+0.4-($B41+(2/100)*FLOOR(MIN(Q$1, 100000),5000)/5000))/2), 0.4))))+$B41&gt;$B$5+0.2, 0, IF(OR(Q$1="", $B41=""), 0, IF($B41&gt;'DOEE Payment Calculator'!$I$12, 0,  ((2/100)*FLOOR(MIN(Q$1, 100000),5000)/5000)+MIN((('DOEE Payment Calculator'!$I$12+0.4-($B41+(2/100)*FLOOR(MIN(Q$1, 100000),5000)/5000))/2), 0.4))))</f>
        <v>0.44999999999999984</v>
      </c>
      <c r="R41" s="19">
        <f t="shared" ref="R41" si="676">$B41+Q41</f>
        <v>2.12</v>
      </c>
      <c r="S41" s="16">
        <f>IF((IF(OR(S$1="", $B41=""), 0, IF($B41&gt;'DOEE Payment Calculator'!$I$12, 0,  ((2/100)*FLOOR(MIN(S$1, 100000),5000)/5000)+MIN((('DOEE Payment Calculator'!$I$12+0.4-($B41+(2/100)*FLOOR(MIN(S$1, 100000),5000)/5000))/2), 0.4))))+$B41&gt;$B$5+0.2, 0, IF(OR(S$1="", $B41=""), 0, IF($B41&gt;'DOEE Payment Calculator'!$I$12, 0,  ((2/100)*FLOOR(MIN(S$1, 100000),5000)/5000)+MIN((('DOEE Payment Calculator'!$I$12+0.4-($B41+(2/100)*FLOOR(MIN(S$1, 100000),5000)/5000))/2), 0.4))))</f>
        <v>0.45999999999999985</v>
      </c>
      <c r="T41" s="19">
        <f t="shared" ref="T41" si="677">$B41+S41</f>
        <v>2.13</v>
      </c>
      <c r="U41" s="16">
        <f>IF((IF(OR(U$1="", $B41=""), 0, IF($B41&gt;'DOEE Payment Calculator'!$I$12, 0,  ((2/100)*FLOOR(MIN(U$1, 100000),5000)/5000)+MIN((('DOEE Payment Calculator'!$I$12+0.4-($B41+(2/100)*FLOOR(MIN(U$1, 100000),5000)/5000))/2), 0.4))))+$B41&gt;$B$5+0.2, 0, IF(OR(U$1="", $B41=""), 0, IF($B41&gt;'DOEE Payment Calculator'!$I$12, 0,  ((2/100)*FLOOR(MIN(U$1, 100000),5000)/5000)+MIN((('DOEE Payment Calculator'!$I$12+0.4-($B41+(2/100)*FLOOR(MIN(U$1, 100000),5000)/5000))/2), 0.4))))</f>
        <v>0.46999999999999981</v>
      </c>
      <c r="V41" s="19">
        <f t="shared" ref="V41" si="678">$B41+U41</f>
        <v>2.14</v>
      </c>
      <c r="W41" s="16">
        <f>IF((IF(OR(W$1="", $B41=""), 0, IF($B41&gt;'DOEE Payment Calculator'!$I$12, 0,  ((2/100)*FLOOR(MIN(W$1, 100000),5000)/5000)+MIN((('DOEE Payment Calculator'!$I$12+0.4-($B41+(2/100)*FLOOR(MIN(W$1, 100000),5000)/5000))/2), 0.4))))+$B41&gt;$B$5+0.2, 0, IF(OR(W$1="", $B41=""), 0, IF($B41&gt;'DOEE Payment Calculator'!$I$12, 0,  ((2/100)*FLOOR(MIN(W$1, 100000),5000)/5000)+MIN((('DOEE Payment Calculator'!$I$12+0.4-($B41+(2/100)*FLOOR(MIN(W$1, 100000),5000)/5000))/2), 0.4))))</f>
        <v>0.47999999999999982</v>
      </c>
      <c r="X41" s="19">
        <f t="shared" ref="X41" si="679">$B41+W41</f>
        <v>2.15</v>
      </c>
      <c r="Y41" s="16">
        <f>IF((IF(OR(Y$1="", $B41=""), 0, IF($B41&gt;'DOEE Payment Calculator'!$I$12, 0,  ((2/100)*FLOOR(MIN(Y$1, 100000),5000)/5000)+MIN((('DOEE Payment Calculator'!$I$12+0.4-($B41+(2/100)*FLOOR(MIN(Y$1, 100000),5000)/5000))/2), 0.4))))+$B41&gt;$B$5+0.2, 0, IF(OR(Y$1="", $B41=""), 0, IF($B41&gt;'DOEE Payment Calculator'!$I$12, 0,  ((2/100)*FLOOR(MIN(Y$1, 100000),5000)/5000)+MIN((('DOEE Payment Calculator'!$I$12+0.4-($B41+(2/100)*FLOOR(MIN(Y$1, 100000),5000)/5000))/2), 0.4))))</f>
        <v>0.48999999999999977</v>
      </c>
      <c r="Z41" s="19">
        <f t="shared" ref="Z41" si="680">$B41+Y41</f>
        <v>2.16</v>
      </c>
      <c r="AA41" s="16">
        <f>IF((IF(OR(AA$1="", $B41=""), 0, IF($B41&gt;'DOEE Payment Calculator'!$I$12, 0,  ((2/100)*FLOOR(MIN(AA$1, 100000),5000)/5000)+MIN((('DOEE Payment Calculator'!$I$12+0.4-($B41+(2/100)*FLOOR(MIN(AA$1, 100000),5000)/5000))/2), 0.4))))+$B41&gt;$B$5+0.2, 0, IF(OR(AA$1="", $B41=""), 0, IF($B41&gt;'DOEE Payment Calculator'!$I$12, 0,  ((2/100)*FLOOR(MIN(AA$1, 100000),5000)/5000)+MIN((('DOEE Payment Calculator'!$I$12+0.4-($B41+(2/100)*FLOOR(MIN(AA$1, 100000),5000)/5000))/2), 0.4))))</f>
        <v>0.49999999999999978</v>
      </c>
      <c r="AB41" s="19">
        <f t="shared" ref="AB41" si="681">$B41+AA41</f>
        <v>2.17</v>
      </c>
      <c r="AC41" s="16">
        <f>IF((IF(OR(AC$1="", $B41=""), 0, IF($B41&gt;'DOEE Payment Calculator'!$I$12, 0,  ((2/100)*FLOOR(MIN(AC$1, 100000),5000)/5000)+MIN((('DOEE Payment Calculator'!$I$12+0.4-($B41+(2/100)*FLOOR(MIN(AC$1, 100000),5000)/5000))/2), 0.4))))+$B41&gt;$B$5+0.2, 0, IF(OR(AC$1="", $B41=""), 0, IF($B41&gt;'DOEE Payment Calculator'!$I$12, 0,  ((2/100)*FLOOR(MIN(AC$1, 100000),5000)/5000)+MIN((('DOEE Payment Calculator'!$I$12+0.4-($B41+(2/100)*FLOOR(MIN(AC$1, 100000),5000)/5000))/2), 0.4))))</f>
        <v>0.50999999999999979</v>
      </c>
      <c r="AD41" s="19">
        <f t="shared" ref="AD41" si="682">$B41+AC41</f>
        <v>2.1799999999999997</v>
      </c>
      <c r="AE41" s="16">
        <f>IF((IF(OR(AE$1="", $B41=""), 0, IF($B41&gt;'DOEE Payment Calculator'!$I$12, 0,  ((2/100)*FLOOR(MIN(AE$1, 100000),5000)/5000)+MIN((('DOEE Payment Calculator'!$I$12+0.4-($B41+(2/100)*FLOOR(MIN(AE$1, 100000),5000)/5000))/2), 0.4))))+$B41&gt;$B$5+0.2, 0, IF(OR(AE$1="", $B41=""), 0, IF($B41&gt;'DOEE Payment Calculator'!$I$12, 0,  ((2/100)*FLOOR(MIN(AE$1, 100000),5000)/5000)+MIN((('DOEE Payment Calculator'!$I$12+0.4-($B41+(2/100)*FLOOR(MIN(AE$1, 100000),5000)/5000))/2), 0.4))))</f>
        <v>0.5199999999999998</v>
      </c>
      <c r="AF41" s="19">
        <f t="shared" ref="AF41" si="683">$B41+AE41</f>
        <v>2.19</v>
      </c>
      <c r="AG41" s="16">
        <f>IF((IF(OR(AG$1="", $B41=""), 0, IF($B41&gt;'DOEE Payment Calculator'!$I$12, 0,  ((2/100)*FLOOR(MIN(AG$1, 100000),5000)/5000)+MIN((('DOEE Payment Calculator'!$I$12+0.4-($B41+(2/100)*FLOOR(MIN(AG$1, 100000),5000)/5000))/2), 0.4))))+$B41&gt;$B$5+0.2, 0, IF(OR(AG$1="", $B41=""), 0, IF($B41&gt;'DOEE Payment Calculator'!$I$12, 0,  ((2/100)*FLOOR(MIN(AG$1, 100000),5000)/5000)+MIN((('DOEE Payment Calculator'!$I$12+0.4-($B41+(2/100)*FLOOR(MIN(AG$1, 100000),5000)/5000))/2), 0.4))))</f>
        <v>0.5299999999999998</v>
      </c>
      <c r="AH41" s="19">
        <f t="shared" ref="AH41" si="684">$B41+AG41</f>
        <v>2.2000000000000002</v>
      </c>
      <c r="AI41" s="16">
        <f>IF((IF(OR(AI$1="", $B41=""), 0, IF($B41&gt;'DOEE Payment Calculator'!$I$12, 0,  ((2/100)*FLOOR(MIN(AI$1, 100000),5000)/5000)+MIN((('DOEE Payment Calculator'!$I$12+0.4-($B41+(2/100)*FLOOR(MIN(AI$1, 100000),5000)/5000))/2), 0.4))))+$B41&gt;$B$5+0.2, 0, IF(OR(AI$1="", $B41=""), 0, IF($B41&gt;'DOEE Payment Calculator'!$I$12, 0,  ((2/100)*FLOOR(MIN(AI$1, 100000),5000)/5000)+MIN((('DOEE Payment Calculator'!$I$12+0.4-($B41+(2/100)*FLOOR(MIN(AI$1, 100000),5000)/5000))/2), 0.4))))</f>
        <v>0.53999999999999981</v>
      </c>
      <c r="AJ41" s="19">
        <f t="shared" ref="AJ41" si="685">$B41+AI41</f>
        <v>2.21</v>
      </c>
      <c r="AK41" s="16">
        <f>IF((IF(OR(AK$1="", $B41=""), 0, IF($B41&gt;'DOEE Payment Calculator'!$I$12, 0,  ((2/100)*FLOOR(MIN(AK$1, 100000),5000)/5000)+MIN((('DOEE Payment Calculator'!$I$12+0.4-($B41+(2/100)*FLOOR(MIN(AK$1, 100000),5000)/5000))/2), 0.4))))+$B41&gt;$B$5+0.2, 0, IF(OR(AK$1="", $B41=""), 0, IF($B41&gt;'DOEE Payment Calculator'!$I$12, 0,  ((2/100)*FLOOR(MIN(AK$1, 100000),5000)/5000)+MIN((('DOEE Payment Calculator'!$I$12+0.4-($B41+(2/100)*FLOOR(MIN(AK$1, 100000),5000)/5000))/2), 0.4))))</f>
        <v>0.54999999999999982</v>
      </c>
      <c r="AL41" s="19">
        <f t="shared" ref="AL41" si="686">$B41+AK41</f>
        <v>2.2199999999999998</v>
      </c>
      <c r="AM41" s="16">
        <f>IF((IF(OR(AM$1="", $B41=""), 0, IF($B41&gt;'DOEE Payment Calculator'!$I$12, 0,  ((2/100)*FLOOR(MIN(AM$1, 100000),5000)/5000)+MIN((('DOEE Payment Calculator'!$I$12+0.4-($B41+(2/100)*FLOOR(MIN(AM$1, 100000),5000)/5000))/2), 0.4))))+$B41&gt;$B$5+0.2, 0, IF(OR(AM$1="", $B41=""), 0, IF($B41&gt;'DOEE Payment Calculator'!$I$12, 0,  ((2/100)*FLOOR(MIN(AM$1, 100000),5000)/5000)+MIN((('DOEE Payment Calculator'!$I$12+0.4-($B41+(2/100)*FLOOR(MIN(AM$1, 100000),5000)/5000))/2), 0.4))))</f>
        <v>0.55999999999999972</v>
      </c>
      <c r="AN41" s="19">
        <f t="shared" ref="AN41" si="687">$B41+AM41</f>
        <v>2.23</v>
      </c>
      <c r="AO41" s="16">
        <f>IF((IF(OR(AO$1="", $B41=""), 0, IF($B41&gt;'DOEE Payment Calculator'!$I$12, 0,  ((2/100)*FLOOR(MIN(AO$1, 100000),5000)/5000)+MIN((('DOEE Payment Calculator'!$I$12+0.4-($B41+(2/100)*FLOOR(MIN(AO$1, 100000),5000)/5000))/2), 0.4))))+$B41&gt;$B$5+0.2, 0, IF(OR(AO$1="", $B41=""), 0, IF($B41&gt;'DOEE Payment Calculator'!$I$12, 0,  ((2/100)*FLOOR(MIN(AO$1, 100000),5000)/5000)+MIN((('DOEE Payment Calculator'!$I$12+0.4-($B41+(2/100)*FLOOR(MIN(AO$1, 100000),5000)/5000))/2), 0.4))))</f>
        <v>0</v>
      </c>
      <c r="AP41" s="19">
        <f t="shared" ref="AP41" si="688">$B41+AO41</f>
        <v>1.6700000000000002</v>
      </c>
      <c r="AQ41" s="16">
        <f>IF((IF(OR(AQ$1="", $B41=""), 0, IF($B41&gt;'DOEE Payment Calculator'!$I$12, 0,  ((2/100)*FLOOR(MIN(AQ$1, 100000),5000)/5000)+MIN((('DOEE Payment Calculator'!$I$12+0.4-($B41+(2/100)*FLOOR(MIN(AQ$1, 100000),5000)/5000))/2), 0.4))))+$B41&gt;$B$5+0.2, 0, IF(OR(AQ$1="", $B41=""), 0, IF($B41&gt;'DOEE Payment Calculator'!$I$12, 0,  ((2/100)*FLOOR(MIN(AQ$1, 100000),5000)/5000)+MIN((('DOEE Payment Calculator'!$I$12+0.4-($B41+(2/100)*FLOOR(MIN(AQ$1, 100000),5000)/5000))/2), 0.4))))</f>
        <v>0</v>
      </c>
      <c r="AR41" s="19">
        <f t="shared" ref="AR41" si="689">$B41+AQ41</f>
        <v>1.6700000000000002</v>
      </c>
    </row>
    <row r="42" spans="2:44" ht="16.5" x14ac:dyDescent="0.3">
      <c r="B42" s="16">
        <f t="shared" si="23"/>
        <v>1.6600000000000001</v>
      </c>
      <c r="C42" s="16">
        <f>IF((IF(OR(C$1="", $B42=""), 0, IF($B42&gt;'DOEE Payment Calculator'!$I$12, 0,  ((2/100)*FLOOR(MIN(C$1, 100000),5000)/5000)+MIN((('DOEE Payment Calculator'!$I$12+0.4-($B42+(2/100)*FLOOR(MIN(C$1, 100000),5000)/5000))/2), 0.4))))+$B42&gt;$B$5+0.2, 0, IF(OR(C$1="", $B42=""), 0, IF($B42&gt;'DOEE Payment Calculator'!$I$12, 0,  ((2/100)*FLOOR(MIN(C$1, 100000),5000)/5000)+MIN((('DOEE Payment Calculator'!$I$12+0.4-($B42+(2/100)*FLOOR(MIN(C$1, 100000),5000)/5000))/2), 0.4))))</f>
        <v>0.38499999999999979</v>
      </c>
      <c r="D42" s="19">
        <f t="shared" si="594"/>
        <v>2.0449999999999999</v>
      </c>
      <c r="E42" s="16">
        <f>IF((IF(OR(E$1="", $B42=""), 0, IF($B42&gt;'DOEE Payment Calculator'!$I$12, 0,  ((2/100)*FLOOR(MIN(E$1, 100000),5000)/5000)+MIN((('DOEE Payment Calculator'!$I$12+0.4-($B42+(2/100)*FLOOR(MIN(E$1, 100000),5000)/5000))/2), 0.4))))+$B42&gt;$B$5+0.2, 0, IF(OR(E$1="", $B42=""), 0, IF($B42&gt;'DOEE Payment Calculator'!$I$12, 0,  ((2/100)*FLOOR(MIN(E$1, 100000),5000)/5000)+MIN((('DOEE Payment Calculator'!$I$12+0.4-($B42+(2/100)*FLOOR(MIN(E$1, 100000),5000)/5000))/2), 0.4))))</f>
        <v>0.3949999999999998</v>
      </c>
      <c r="F42" s="19">
        <f t="shared" si="3"/>
        <v>2.0549999999999997</v>
      </c>
      <c r="G42" s="16">
        <f>IF((IF(OR(G$1="", $B42=""), 0, IF($B42&gt;'DOEE Payment Calculator'!$I$12, 0,  ((2/100)*FLOOR(MIN(G$1, 100000),5000)/5000)+MIN((('DOEE Payment Calculator'!$I$12+0.4-($B42+(2/100)*FLOOR(MIN(G$1, 100000),5000)/5000))/2), 0.4))))+$B42&gt;$B$5+0.2, 0, IF(OR(G$1="", $B42=""), 0, IF($B42&gt;'DOEE Payment Calculator'!$I$12, 0,  ((2/100)*FLOOR(MIN(G$1, 100000),5000)/5000)+MIN((('DOEE Payment Calculator'!$I$12+0.4-($B42+(2/100)*FLOOR(MIN(G$1, 100000),5000)/5000))/2), 0.4))))</f>
        <v>0.40499999999999975</v>
      </c>
      <c r="H42" s="19">
        <f t="shared" ref="H42" si="690">$B42+G42</f>
        <v>2.0649999999999999</v>
      </c>
      <c r="I42" s="16">
        <f>IF((IF(OR(I$1="", $B42=""), 0, IF($B42&gt;'DOEE Payment Calculator'!$I$12, 0,  ((2/100)*FLOOR(MIN(I$1, 100000),5000)/5000)+MIN((('DOEE Payment Calculator'!$I$12+0.4-($B42+(2/100)*FLOOR(MIN(I$1, 100000),5000)/5000))/2), 0.4))))+$B42&gt;$B$5+0.2, 0, IF(OR(I$1="", $B42=""), 0, IF($B42&gt;'DOEE Payment Calculator'!$I$12, 0,  ((2/100)*FLOOR(MIN(I$1, 100000),5000)/5000)+MIN((('DOEE Payment Calculator'!$I$12+0.4-($B42+(2/100)*FLOOR(MIN(I$1, 100000),5000)/5000))/2), 0.4))))</f>
        <v>0.41499999999999976</v>
      </c>
      <c r="J42" s="19">
        <f t="shared" ref="J42" si="691">$B42+I42</f>
        <v>2.0749999999999997</v>
      </c>
      <c r="K42" s="16">
        <f>IF((IF(OR(K$1="", $B42=""), 0, IF($B42&gt;'DOEE Payment Calculator'!$I$12, 0,  ((2/100)*FLOOR(MIN(K$1, 100000),5000)/5000)+MIN((('DOEE Payment Calculator'!$I$12+0.4-($B42+(2/100)*FLOOR(MIN(K$1, 100000),5000)/5000))/2), 0.4))))+$B42&gt;$B$5+0.2, 0, IF(OR(K$1="", $B42=""), 0, IF($B42&gt;'DOEE Payment Calculator'!$I$12, 0,  ((2/100)*FLOOR(MIN(K$1, 100000),5000)/5000)+MIN((('DOEE Payment Calculator'!$I$12+0.4-($B42+(2/100)*FLOOR(MIN(K$1, 100000),5000)/5000))/2), 0.4))))</f>
        <v>0.42499999999999977</v>
      </c>
      <c r="L42" s="19">
        <f t="shared" ref="L42" si="692">$B42+K42</f>
        <v>2.085</v>
      </c>
      <c r="M42" s="16">
        <f>IF((IF(OR(M$1="", $B42=""), 0, IF($B42&gt;'DOEE Payment Calculator'!$I$12, 0,  ((2/100)*FLOOR(MIN(M$1, 100000),5000)/5000)+MIN((('DOEE Payment Calculator'!$I$12+0.4-($B42+(2/100)*FLOOR(MIN(M$1, 100000),5000)/5000))/2), 0.4))))+$B42&gt;$B$5+0.2, 0, IF(OR(M$1="", $B42=""), 0, IF($B42&gt;'DOEE Payment Calculator'!$I$12, 0,  ((2/100)*FLOOR(MIN(M$1, 100000),5000)/5000)+MIN((('DOEE Payment Calculator'!$I$12+0.4-($B42+(2/100)*FLOOR(MIN(M$1, 100000),5000)/5000))/2), 0.4))))</f>
        <v>0.43499999999999972</v>
      </c>
      <c r="N42" s="19">
        <f t="shared" ref="N42" si="693">$B42+M42</f>
        <v>2.0949999999999998</v>
      </c>
      <c r="O42" s="16">
        <f>IF((IF(OR(O$1="", $B42=""), 0, IF($B42&gt;'DOEE Payment Calculator'!$I$12, 0,  ((2/100)*FLOOR(MIN(O$1, 100000),5000)/5000)+MIN((('DOEE Payment Calculator'!$I$12+0.4-($B42+(2/100)*FLOOR(MIN(O$1, 100000),5000)/5000))/2), 0.4))))+$B42&gt;$B$5+0.2, 0, IF(OR(O$1="", $B42=""), 0, IF($B42&gt;'DOEE Payment Calculator'!$I$12, 0,  ((2/100)*FLOOR(MIN(O$1, 100000),5000)/5000)+MIN((('DOEE Payment Calculator'!$I$12+0.4-($B42+(2/100)*FLOOR(MIN(O$1, 100000),5000)/5000))/2), 0.4))))</f>
        <v>0.44499999999999973</v>
      </c>
      <c r="P42" s="19">
        <f t="shared" ref="P42" si="694">$B42+O42</f>
        <v>2.105</v>
      </c>
      <c r="Q42" s="16">
        <f>IF((IF(OR(Q$1="", $B42=""), 0, IF($B42&gt;'DOEE Payment Calculator'!$I$12, 0,  ((2/100)*FLOOR(MIN(Q$1, 100000),5000)/5000)+MIN((('DOEE Payment Calculator'!$I$12+0.4-($B42+(2/100)*FLOOR(MIN(Q$1, 100000),5000)/5000))/2), 0.4))))+$B42&gt;$B$5+0.2, 0, IF(OR(Q$1="", $B42=""), 0, IF($B42&gt;'DOEE Payment Calculator'!$I$12, 0,  ((2/100)*FLOOR(MIN(Q$1, 100000),5000)/5000)+MIN((('DOEE Payment Calculator'!$I$12+0.4-($B42+(2/100)*FLOOR(MIN(Q$1, 100000),5000)/5000))/2), 0.4))))</f>
        <v>0.45499999999999974</v>
      </c>
      <c r="R42" s="19">
        <f t="shared" ref="R42" si="695">$B42+Q42</f>
        <v>2.1149999999999998</v>
      </c>
      <c r="S42" s="16">
        <f>IF((IF(OR(S$1="", $B42=""), 0, IF($B42&gt;'DOEE Payment Calculator'!$I$12, 0,  ((2/100)*FLOOR(MIN(S$1, 100000),5000)/5000)+MIN((('DOEE Payment Calculator'!$I$12+0.4-($B42+(2/100)*FLOOR(MIN(S$1, 100000),5000)/5000))/2), 0.4))))+$B42&gt;$B$5+0.2, 0, IF(OR(S$1="", $B42=""), 0, IF($B42&gt;'DOEE Payment Calculator'!$I$12, 0,  ((2/100)*FLOOR(MIN(S$1, 100000),5000)/5000)+MIN((('DOEE Payment Calculator'!$I$12+0.4-($B42+(2/100)*FLOOR(MIN(S$1, 100000),5000)/5000))/2), 0.4))))</f>
        <v>0.46499999999999986</v>
      </c>
      <c r="T42" s="19">
        <f t="shared" ref="T42" si="696">$B42+S42</f>
        <v>2.125</v>
      </c>
      <c r="U42" s="16">
        <f>IF((IF(OR(U$1="", $B42=""), 0, IF($B42&gt;'DOEE Payment Calculator'!$I$12, 0,  ((2/100)*FLOOR(MIN(U$1, 100000),5000)/5000)+MIN((('DOEE Payment Calculator'!$I$12+0.4-($B42+(2/100)*FLOOR(MIN(U$1, 100000),5000)/5000))/2), 0.4))))+$B42&gt;$B$5+0.2, 0, IF(OR(U$1="", $B42=""), 0, IF($B42&gt;'DOEE Payment Calculator'!$I$12, 0,  ((2/100)*FLOOR(MIN(U$1, 100000),5000)/5000)+MIN((('DOEE Payment Calculator'!$I$12+0.4-($B42+(2/100)*FLOOR(MIN(U$1, 100000),5000)/5000))/2), 0.4))))</f>
        <v>0.47499999999999981</v>
      </c>
      <c r="V42" s="19">
        <f t="shared" ref="V42" si="697">$B42+U42</f>
        <v>2.1349999999999998</v>
      </c>
      <c r="W42" s="16">
        <f>IF((IF(OR(W$1="", $B42=""), 0, IF($B42&gt;'DOEE Payment Calculator'!$I$12, 0,  ((2/100)*FLOOR(MIN(W$1, 100000),5000)/5000)+MIN((('DOEE Payment Calculator'!$I$12+0.4-($B42+(2/100)*FLOOR(MIN(W$1, 100000),5000)/5000))/2), 0.4))))+$B42&gt;$B$5+0.2, 0, IF(OR(W$1="", $B42=""), 0, IF($B42&gt;'DOEE Payment Calculator'!$I$12, 0,  ((2/100)*FLOOR(MIN(W$1, 100000),5000)/5000)+MIN((('DOEE Payment Calculator'!$I$12+0.4-($B42+(2/100)*FLOOR(MIN(W$1, 100000),5000)/5000))/2), 0.4))))</f>
        <v>0.48499999999999982</v>
      </c>
      <c r="X42" s="19">
        <f t="shared" ref="X42" si="698">$B42+W42</f>
        <v>2.145</v>
      </c>
      <c r="Y42" s="16">
        <f>IF((IF(OR(Y$1="", $B42=""), 0, IF($B42&gt;'DOEE Payment Calculator'!$I$12, 0,  ((2/100)*FLOOR(MIN(Y$1, 100000),5000)/5000)+MIN((('DOEE Payment Calculator'!$I$12+0.4-($B42+(2/100)*FLOOR(MIN(Y$1, 100000),5000)/5000))/2), 0.4))))+$B42&gt;$B$5+0.2, 0, IF(OR(Y$1="", $B42=""), 0, IF($B42&gt;'DOEE Payment Calculator'!$I$12, 0,  ((2/100)*FLOOR(MIN(Y$1, 100000),5000)/5000)+MIN((('DOEE Payment Calculator'!$I$12+0.4-($B42+(2/100)*FLOOR(MIN(Y$1, 100000),5000)/5000))/2), 0.4))))</f>
        <v>0.49499999999999977</v>
      </c>
      <c r="Z42" s="19">
        <f t="shared" ref="Z42" si="699">$B42+Y42</f>
        <v>2.1549999999999998</v>
      </c>
      <c r="AA42" s="16">
        <f>IF((IF(OR(AA$1="", $B42=""), 0, IF($B42&gt;'DOEE Payment Calculator'!$I$12, 0,  ((2/100)*FLOOR(MIN(AA$1, 100000),5000)/5000)+MIN((('DOEE Payment Calculator'!$I$12+0.4-($B42+(2/100)*FLOOR(MIN(AA$1, 100000),5000)/5000))/2), 0.4))))+$B42&gt;$B$5+0.2, 0, IF(OR(AA$1="", $B42=""), 0, IF($B42&gt;'DOEE Payment Calculator'!$I$12, 0,  ((2/100)*FLOOR(MIN(AA$1, 100000),5000)/5000)+MIN((('DOEE Payment Calculator'!$I$12+0.4-($B42+(2/100)*FLOOR(MIN(AA$1, 100000),5000)/5000))/2), 0.4))))</f>
        <v>0.50499999999999978</v>
      </c>
      <c r="AB42" s="19">
        <f t="shared" ref="AB42" si="700">$B42+AA42</f>
        <v>2.165</v>
      </c>
      <c r="AC42" s="16">
        <f>IF((IF(OR(AC$1="", $B42=""), 0, IF($B42&gt;'DOEE Payment Calculator'!$I$12, 0,  ((2/100)*FLOOR(MIN(AC$1, 100000),5000)/5000)+MIN((('DOEE Payment Calculator'!$I$12+0.4-($B42+(2/100)*FLOOR(MIN(AC$1, 100000),5000)/5000))/2), 0.4))))+$B42&gt;$B$5+0.2, 0, IF(OR(AC$1="", $B42=""), 0, IF($B42&gt;'DOEE Payment Calculator'!$I$12, 0,  ((2/100)*FLOOR(MIN(AC$1, 100000),5000)/5000)+MIN((('DOEE Payment Calculator'!$I$12+0.4-($B42+(2/100)*FLOOR(MIN(AC$1, 100000),5000)/5000))/2), 0.4))))</f>
        <v>0.51499999999999979</v>
      </c>
      <c r="AD42" s="19">
        <f t="shared" ref="AD42" si="701">$B42+AC42</f>
        <v>2.1749999999999998</v>
      </c>
      <c r="AE42" s="16">
        <f>IF((IF(OR(AE$1="", $B42=""), 0, IF($B42&gt;'DOEE Payment Calculator'!$I$12, 0,  ((2/100)*FLOOR(MIN(AE$1, 100000),5000)/5000)+MIN((('DOEE Payment Calculator'!$I$12+0.4-($B42+(2/100)*FLOOR(MIN(AE$1, 100000),5000)/5000))/2), 0.4))))+$B42&gt;$B$5+0.2, 0, IF(OR(AE$1="", $B42=""), 0, IF($B42&gt;'DOEE Payment Calculator'!$I$12, 0,  ((2/100)*FLOOR(MIN(AE$1, 100000),5000)/5000)+MIN((('DOEE Payment Calculator'!$I$12+0.4-($B42+(2/100)*FLOOR(MIN(AE$1, 100000),5000)/5000))/2), 0.4))))</f>
        <v>0.5249999999999998</v>
      </c>
      <c r="AF42" s="19">
        <f t="shared" ref="AF42" si="702">$B42+AE42</f>
        <v>2.1850000000000001</v>
      </c>
      <c r="AG42" s="16">
        <f>IF((IF(OR(AG$1="", $B42=""), 0, IF($B42&gt;'DOEE Payment Calculator'!$I$12, 0,  ((2/100)*FLOOR(MIN(AG$1, 100000),5000)/5000)+MIN((('DOEE Payment Calculator'!$I$12+0.4-($B42+(2/100)*FLOOR(MIN(AG$1, 100000),5000)/5000))/2), 0.4))))+$B42&gt;$B$5+0.2, 0, IF(OR(AG$1="", $B42=""), 0, IF($B42&gt;'DOEE Payment Calculator'!$I$12, 0,  ((2/100)*FLOOR(MIN(AG$1, 100000),5000)/5000)+MIN((('DOEE Payment Calculator'!$I$12+0.4-($B42+(2/100)*FLOOR(MIN(AG$1, 100000),5000)/5000))/2), 0.4))))</f>
        <v>0.5349999999999997</v>
      </c>
      <c r="AH42" s="19">
        <f t="shared" ref="AH42" si="703">$B42+AG42</f>
        <v>2.1949999999999998</v>
      </c>
      <c r="AI42" s="16">
        <f>IF((IF(OR(AI$1="", $B42=""), 0, IF($B42&gt;'DOEE Payment Calculator'!$I$12, 0,  ((2/100)*FLOOR(MIN(AI$1, 100000),5000)/5000)+MIN((('DOEE Payment Calculator'!$I$12+0.4-($B42+(2/100)*FLOOR(MIN(AI$1, 100000),5000)/5000))/2), 0.4))))+$B42&gt;$B$5+0.2, 0, IF(OR(AI$1="", $B42=""), 0, IF($B42&gt;'DOEE Payment Calculator'!$I$12, 0,  ((2/100)*FLOOR(MIN(AI$1, 100000),5000)/5000)+MIN((('DOEE Payment Calculator'!$I$12+0.4-($B42+(2/100)*FLOOR(MIN(AI$1, 100000),5000)/5000))/2), 0.4))))</f>
        <v>0.54499999999999971</v>
      </c>
      <c r="AJ42" s="19">
        <f t="shared" ref="AJ42" si="704">$B42+AI42</f>
        <v>2.2050000000000001</v>
      </c>
      <c r="AK42" s="16">
        <f>IF((IF(OR(AK$1="", $B42=""), 0, IF($B42&gt;'DOEE Payment Calculator'!$I$12, 0,  ((2/100)*FLOOR(MIN(AK$1, 100000),5000)/5000)+MIN((('DOEE Payment Calculator'!$I$12+0.4-($B42+(2/100)*FLOOR(MIN(AK$1, 100000),5000)/5000))/2), 0.4))))+$B42&gt;$B$5+0.2, 0, IF(OR(AK$1="", $B42=""), 0, IF($B42&gt;'DOEE Payment Calculator'!$I$12, 0,  ((2/100)*FLOOR(MIN(AK$1, 100000),5000)/5000)+MIN((('DOEE Payment Calculator'!$I$12+0.4-($B42+(2/100)*FLOOR(MIN(AK$1, 100000),5000)/5000))/2), 0.4))))</f>
        <v>0.55499999999999994</v>
      </c>
      <c r="AL42" s="19">
        <f t="shared" ref="AL42" si="705">$B42+AK42</f>
        <v>2.2149999999999999</v>
      </c>
      <c r="AM42" s="16">
        <f>IF((IF(OR(AM$1="", $B42=""), 0, IF($B42&gt;'DOEE Payment Calculator'!$I$12, 0,  ((2/100)*FLOOR(MIN(AM$1, 100000),5000)/5000)+MIN((('DOEE Payment Calculator'!$I$12+0.4-($B42+(2/100)*FLOOR(MIN(AM$1, 100000),5000)/5000))/2), 0.4))))+$B42&gt;$B$5+0.2, 0, IF(OR(AM$1="", $B42=""), 0, IF($B42&gt;'DOEE Payment Calculator'!$I$12, 0,  ((2/100)*FLOOR(MIN(AM$1, 100000),5000)/5000)+MIN((('DOEE Payment Calculator'!$I$12+0.4-($B42+(2/100)*FLOOR(MIN(AM$1, 100000),5000)/5000))/2), 0.4))))</f>
        <v>0.56499999999999984</v>
      </c>
      <c r="AN42" s="19">
        <f t="shared" ref="AN42" si="706">$B42+AM42</f>
        <v>2.2250000000000001</v>
      </c>
      <c r="AO42" s="16">
        <f>IF((IF(OR(AO$1="", $B42=""), 0, IF($B42&gt;'DOEE Payment Calculator'!$I$12, 0,  ((2/100)*FLOOR(MIN(AO$1, 100000),5000)/5000)+MIN((('DOEE Payment Calculator'!$I$12+0.4-($B42+(2/100)*FLOOR(MIN(AO$1, 100000),5000)/5000))/2), 0.4))))+$B42&gt;$B$5+0.2, 0, IF(OR(AO$1="", $B42=""), 0, IF($B42&gt;'DOEE Payment Calculator'!$I$12, 0,  ((2/100)*FLOOR(MIN(AO$1, 100000),5000)/5000)+MIN((('DOEE Payment Calculator'!$I$12+0.4-($B42+(2/100)*FLOOR(MIN(AO$1, 100000),5000)/5000))/2), 0.4))))</f>
        <v>0</v>
      </c>
      <c r="AP42" s="19">
        <f t="shared" ref="AP42" si="707">$B42+AO42</f>
        <v>1.6600000000000001</v>
      </c>
      <c r="AQ42" s="16">
        <f>IF((IF(OR(AQ$1="", $B42=""), 0, IF($B42&gt;'DOEE Payment Calculator'!$I$12, 0,  ((2/100)*FLOOR(MIN(AQ$1, 100000),5000)/5000)+MIN((('DOEE Payment Calculator'!$I$12+0.4-($B42+(2/100)*FLOOR(MIN(AQ$1, 100000),5000)/5000))/2), 0.4))))+$B42&gt;$B$5+0.2, 0, IF(OR(AQ$1="", $B42=""), 0, IF($B42&gt;'DOEE Payment Calculator'!$I$12, 0,  ((2/100)*FLOOR(MIN(AQ$1, 100000),5000)/5000)+MIN((('DOEE Payment Calculator'!$I$12+0.4-($B42+(2/100)*FLOOR(MIN(AQ$1, 100000),5000)/5000))/2), 0.4))))</f>
        <v>0</v>
      </c>
      <c r="AR42" s="19">
        <f t="shared" ref="AR42" si="708">$B42+AQ42</f>
        <v>1.6600000000000001</v>
      </c>
    </row>
    <row r="43" spans="2:44" ht="16.5" x14ac:dyDescent="0.3">
      <c r="B43" s="16">
        <f t="shared" si="23"/>
        <v>1.6500000000000001</v>
      </c>
      <c r="C43" s="16">
        <f>IF((IF(OR(C$1="", $B43=""), 0, IF($B43&gt;'DOEE Payment Calculator'!$I$12, 0,  ((2/100)*FLOOR(MIN(C$1, 100000),5000)/5000)+MIN((('DOEE Payment Calculator'!$I$12+0.4-($B43+(2/100)*FLOOR(MIN(C$1, 100000),5000)/5000))/2), 0.4))))+$B43&gt;$B$5+0.2, 0, IF(OR(C$1="", $B43=""), 0, IF($B43&gt;'DOEE Payment Calculator'!$I$12, 0,  ((2/100)*FLOOR(MIN(C$1, 100000),5000)/5000)+MIN((('DOEE Payment Calculator'!$I$12+0.4-($B43+(2/100)*FLOOR(MIN(C$1, 100000),5000)/5000))/2), 0.4))))</f>
        <v>0.38999999999999979</v>
      </c>
      <c r="D43" s="19">
        <f t="shared" si="594"/>
        <v>2.04</v>
      </c>
      <c r="E43" s="16">
        <f>IF((IF(OR(E$1="", $B43=""), 0, IF($B43&gt;'DOEE Payment Calculator'!$I$12, 0,  ((2/100)*FLOOR(MIN(E$1, 100000),5000)/5000)+MIN((('DOEE Payment Calculator'!$I$12+0.4-($B43+(2/100)*FLOOR(MIN(E$1, 100000),5000)/5000))/2), 0.4))))+$B43&gt;$B$5+0.2, 0, IF(OR(E$1="", $B43=""), 0, IF($B43&gt;'DOEE Payment Calculator'!$I$12, 0,  ((2/100)*FLOOR(MIN(E$1, 100000),5000)/5000)+MIN((('DOEE Payment Calculator'!$I$12+0.4-($B43+(2/100)*FLOOR(MIN(E$1, 100000),5000)/5000))/2), 0.4))))</f>
        <v>0.3999999999999998</v>
      </c>
      <c r="F43" s="19">
        <f t="shared" si="3"/>
        <v>2.0499999999999998</v>
      </c>
      <c r="G43" s="16">
        <f>IF((IF(OR(G$1="", $B43=""), 0, IF($B43&gt;'DOEE Payment Calculator'!$I$12, 0,  ((2/100)*FLOOR(MIN(G$1, 100000),5000)/5000)+MIN((('DOEE Payment Calculator'!$I$12+0.4-($B43+(2/100)*FLOOR(MIN(G$1, 100000),5000)/5000))/2), 0.4))))+$B43&gt;$B$5+0.2, 0, IF(OR(G$1="", $B43=""), 0, IF($B43&gt;'DOEE Payment Calculator'!$I$12, 0,  ((2/100)*FLOOR(MIN(G$1, 100000),5000)/5000)+MIN((('DOEE Payment Calculator'!$I$12+0.4-($B43+(2/100)*FLOOR(MIN(G$1, 100000),5000)/5000))/2), 0.4))))</f>
        <v>0.40999999999999975</v>
      </c>
      <c r="H43" s="19">
        <f t="shared" ref="H43" si="709">$B43+G43</f>
        <v>2.06</v>
      </c>
      <c r="I43" s="16">
        <f>IF((IF(OR(I$1="", $B43=""), 0, IF($B43&gt;'DOEE Payment Calculator'!$I$12, 0,  ((2/100)*FLOOR(MIN(I$1, 100000),5000)/5000)+MIN((('DOEE Payment Calculator'!$I$12+0.4-($B43+(2/100)*FLOOR(MIN(I$1, 100000),5000)/5000))/2), 0.4))))+$B43&gt;$B$5+0.2, 0, IF(OR(I$1="", $B43=""), 0, IF($B43&gt;'DOEE Payment Calculator'!$I$12, 0,  ((2/100)*FLOOR(MIN(I$1, 100000),5000)/5000)+MIN((('DOEE Payment Calculator'!$I$12+0.4-($B43+(2/100)*FLOOR(MIN(I$1, 100000),5000)/5000))/2), 0.4))))</f>
        <v>0.41999999999999976</v>
      </c>
      <c r="J43" s="19">
        <f t="shared" ref="J43" si="710">$B43+I43</f>
        <v>2.0699999999999998</v>
      </c>
      <c r="K43" s="16">
        <f>IF((IF(OR(K$1="", $B43=""), 0, IF($B43&gt;'DOEE Payment Calculator'!$I$12, 0,  ((2/100)*FLOOR(MIN(K$1, 100000),5000)/5000)+MIN((('DOEE Payment Calculator'!$I$12+0.4-($B43+(2/100)*FLOOR(MIN(K$1, 100000),5000)/5000))/2), 0.4))))+$B43&gt;$B$5+0.2, 0, IF(OR(K$1="", $B43=""), 0, IF($B43&gt;'DOEE Payment Calculator'!$I$12, 0,  ((2/100)*FLOOR(MIN(K$1, 100000),5000)/5000)+MIN((('DOEE Payment Calculator'!$I$12+0.4-($B43+(2/100)*FLOOR(MIN(K$1, 100000),5000)/5000))/2), 0.4))))</f>
        <v>0.42999999999999977</v>
      </c>
      <c r="L43" s="19">
        <f t="shared" ref="L43" si="711">$B43+K43</f>
        <v>2.08</v>
      </c>
      <c r="M43" s="16">
        <f>IF((IF(OR(M$1="", $B43=""), 0, IF($B43&gt;'DOEE Payment Calculator'!$I$12, 0,  ((2/100)*FLOOR(MIN(M$1, 100000),5000)/5000)+MIN((('DOEE Payment Calculator'!$I$12+0.4-($B43+(2/100)*FLOOR(MIN(M$1, 100000),5000)/5000))/2), 0.4))))+$B43&gt;$B$5+0.2, 0, IF(OR(M$1="", $B43=""), 0, IF($B43&gt;'DOEE Payment Calculator'!$I$12, 0,  ((2/100)*FLOOR(MIN(M$1, 100000),5000)/5000)+MIN((('DOEE Payment Calculator'!$I$12+0.4-($B43+(2/100)*FLOOR(MIN(M$1, 100000),5000)/5000))/2), 0.4))))</f>
        <v>0.43999999999999972</v>
      </c>
      <c r="N43" s="19">
        <f t="shared" ref="N43" si="712">$B43+M43</f>
        <v>2.09</v>
      </c>
      <c r="O43" s="16">
        <f>IF((IF(OR(O$1="", $B43=""), 0, IF($B43&gt;'DOEE Payment Calculator'!$I$12, 0,  ((2/100)*FLOOR(MIN(O$1, 100000),5000)/5000)+MIN((('DOEE Payment Calculator'!$I$12+0.4-($B43+(2/100)*FLOOR(MIN(O$1, 100000),5000)/5000))/2), 0.4))))+$B43&gt;$B$5+0.2, 0, IF(OR(O$1="", $B43=""), 0, IF($B43&gt;'DOEE Payment Calculator'!$I$12, 0,  ((2/100)*FLOOR(MIN(O$1, 100000),5000)/5000)+MIN((('DOEE Payment Calculator'!$I$12+0.4-($B43+(2/100)*FLOOR(MIN(O$1, 100000),5000)/5000))/2), 0.4))))</f>
        <v>0.44999999999999984</v>
      </c>
      <c r="P43" s="19">
        <f t="shared" ref="P43" si="713">$B43+O43</f>
        <v>2.1</v>
      </c>
      <c r="Q43" s="16">
        <f>IF((IF(OR(Q$1="", $B43=""), 0, IF($B43&gt;'DOEE Payment Calculator'!$I$12, 0,  ((2/100)*FLOOR(MIN(Q$1, 100000),5000)/5000)+MIN((('DOEE Payment Calculator'!$I$12+0.4-($B43+(2/100)*FLOOR(MIN(Q$1, 100000),5000)/5000))/2), 0.4))))+$B43&gt;$B$5+0.2, 0, IF(OR(Q$1="", $B43=""), 0, IF($B43&gt;'DOEE Payment Calculator'!$I$12, 0,  ((2/100)*FLOOR(MIN(Q$1, 100000),5000)/5000)+MIN((('DOEE Payment Calculator'!$I$12+0.4-($B43+(2/100)*FLOOR(MIN(Q$1, 100000),5000)/5000))/2), 0.4))))</f>
        <v>0.45999999999999985</v>
      </c>
      <c r="R43" s="19">
        <f t="shared" ref="R43" si="714">$B43+Q43</f>
        <v>2.11</v>
      </c>
      <c r="S43" s="16">
        <f>IF((IF(OR(S$1="", $B43=""), 0, IF($B43&gt;'DOEE Payment Calculator'!$I$12, 0,  ((2/100)*FLOOR(MIN(S$1, 100000),5000)/5000)+MIN((('DOEE Payment Calculator'!$I$12+0.4-($B43+(2/100)*FLOOR(MIN(S$1, 100000),5000)/5000))/2), 0.4))))+$B43&gt;$B$5+0.2, 0, IF(OR(S$1="", $B43=""), 0, IF($B43&gt;'DOEE Payment Calculator'!$I$12, 0,  ((2/100)*FLOOR(MIN(S$1, 100000),5000)/5000)+MIN((('DOEE Payment Calculator'!$I$12+0.4-($B43+(2/100)*FLOOR(MIN(S$1, 100000),5000)/5000))/2), 0.4))))</f>
        <v>0.46999999999999986</v>
      </c>
      <c r="T43" s="19">
        <f t="shared" ref="T43" si="715">$B43+S43</f>
        <v>2.12</v>
      </c>
      <c r="U43" s="16">
        <f>IF((IF(OR(U$1="", $B43=""), 0, IF($B43&gt;'DOEE Payment Calculator'!$I$12, 0,  ((2/100)*FLOOR(MIN(U$1, 100000),5000)/5000)+MIN((('DOEE Payment Calculator'!$I$12+0.4-($B43+(2/100)*FLOOR(MIN(U$1, 100000),5000)/5000))/2), 0.4))))+$B43&gt;$B$5+0.2, 0, IF(OR(U$1="", $B43=""), 0, IF($B43&gt;'DOEE Payment Calculator'!$I$12, 0,  ((2/100)*FLOOR(MIN(U$1, 100000),5000)/5000)+MIN((('DOEE Payment Calculator'!$I$12+0.4-($B43+(2/100)*FLOOR(MIN(U$1, 100000),5000)/5000))/2), 0.4))))</f>
        <v>0.47999999999999982</v>
      </c>
      <c r="V43" s="19">
        <f t="shared" ref="V43" si="716">$B43+U43</f>
        <v>2.13</v>
      </c>
      <c r="W43" s="16">
        <f>IF((IF(OR(W$1="", $B43=""), 0, IF($B43&gt;'DOEE Payment Calculator'!$I$12, 0,  ((2/100)*FLOOR(MIN(W$1, 100000),5000)/5000)+MIN((('DOEE Payment Calculator'!$I$12+0.4-($B43+(2/100)*FLOOR(MIN(W$1, 100000),5000)/5000))/2), 0.4))))+$B43&gt;$B$5+0.2, 0, IF(OR(W$1="", $B43=""), 0, IF($B43&gt;'DOEE Payment Calculator'!$I$12, 0,  ((2/100)*FLOOR(MIN(W$1, 100000),5000)/5000)+MIN((('DOEE Payment Calculator'!$I$12+0.4-($B43+(2/100)*FLOOR(MIN(W$1, 100000),5000)/5000))/2), 0.4))))</f>
        <v>0.48999999999999982</v>
      </c>
      <c r="X43" s="19">
        <f t="shared" ref="X43" si="717">$B43+W43</f>
        <v>2.14</v>
      </c>
      <c r="Y43" s="16">
        <f>IF((IF(OR(Y$1="", $B43=""), 0, IF($B43&gt;'DOEE Payment Calculator'!$I$12, 0,  ((2/100)*FLOOR(MIN(Y$1, 100000),5000)/5000)+MIN((('DOEE Payment Calculator'!$I$12+0.4-($B43+(2/100)*FLOOR(MIN(Y$1, 100000),5000)/5000))/2), 0.4))))+$B43&gt;$B$5+0.2, 0, IF(OR(Y$1="", $B43=""), 0, IF($B43&gt;'DOEE Payment Calculator'!$I$12, 0,  ((2/100)*FLOOR(MIN(Y$1, 100000),5000)/5000)+MIN((('DOEE Payment Calculator'!$I$12+0.4-($B43+(2/100)*FLOOR(MIN(Y$1, 100000),5000)/5000))/2), 0.4))))</f>
        <v>0.49999999999999978</v>
      </c>
      <c r="Z43" s="19">
        <f t="shared" ref="Z43" si="718">$B43+Y43</f>
        <v>2.15</v>
      </c>
      <c r="AA43" s="16">
        <f>IF((IF(OR(AA$1="", $B43=""), 0, IF($B43&gt;'DOEE Payment Calculator'!$I$12, 0,  ((2/100)*FLOOR(MIN(AA$1, 100000),5000)/5000)+MIN((('DOEE Payment Calculator'!$I$12+0.4-($B43+(2/100)*FLOOR(MIN(AA$1, 100000),5000)/5000))/2), 0.4))))+$B43&gt;$B$5+0.2, 0, IF(OR(AA$1="", $B43=""), 0, IF($B43&gt;'DOEE Payment Calculator'!$I$12, 0,  ((2/100)*FLOOR(MIN(AA$1, 100000),5000)/5000)+MIN((('DOEE Payment Calculator'!$I$12+0.4-($B43+(2/100)*FLOOR(MIN(AA$1, 100000),5000)/5000))/2), 0.4))))</f>
        <v>0.50999999999999979</v>
      </c>
      <c r="AB43" s="19">
        <f t="shared" ref="AB43" si="719">$B43+AA43</f>
        <v>2.16</v>
      </c>
      <c r="AC43" s="16">
        <f>IF((IF(OR(AC$1="", $B43=""), 0, IF($B43&gt;'DOEE Payment Calculator'!$I$12, 0,  ((2/100)*FLOOR(MIN(AC$1, 100000),5000)/5000)+MIN((('DOEE Payment Calculator'!$I$12+0.4-($B43+(2/100)*FLOOR(MIN(AC$1, 100000),5000)/5000))/2), 0.4))))+$B43&gt;$B$5+0.2, 0, IF(OR(AC$1="", $B43=""), 0, IF($B43&gt;'DOEE Payment Calculator'!$I$12, 0,  ((2/100)*FLOOR(MIN(AC$1, 100000),5000)/5000)+MIN((('DOEE Payment Calculator'!$I$12+0.4-($B43+(2/100)*FLOOR(MIN(AC$1, 100000),5000)/5000))/2), 0.4))))</f>
        <v>0.5199999999999998</v>
      </c>
      <c r="AD43" s="19">
        <f t="shared" ref="AD43" si="720">$B43+AC43</f>
        <v>2.17</v>
      </c>
      <c r="AE43" s="16">
        <f>IF((IF(OR(AE$1="", $B43=""), 0, IF($B43&gt;'DOEE Payment Calculator'!$I$12, 0,  ((2/100)*FLOOR(MIN(AE$1, 100000),5000)/5000)+MIN((('DOEE Payment Calculator'!$I$12+0.4-($B43+(2/100)*FLOOR(MIN(AE$1, 100000),5000)/5000))/2), 0.4))))+$B43&gt;$B$5+0.2, 0, IF(OR(AE$1="", $B43=""), 0, IF($B43&gt;'DOEE Payment Calculator'!$I$12, 0,  ((2/100)*FLOOR(MIN(AE$1, 100000),5000)/5000)+MIN((('DOEE Payment Calculator'!$I$12+0.4-($B43+(2/100)*FLOOR(MIN(AE$1, 100000),5000)/5000))/2), 0.4))))</f>
        <v>0.5299999999999998</v>
      </c>
      <c r="AF43" s="19">
        <f t="shared" ref="AF43" si="721">$B43+AE43</f>
        <v>2.1799999999999997</v>
      </c>
      <c r="AG43" s="16">
        <f>IF((IF(OR(AG$1="", $B43=""), 0, IF($B43&gt;'DOEE Payment Calculator'!$I$12, 0,  ((2/100)*FLOOR(MIN(AG$1, 100000),5000)/5000)+MIN((('DOEE Payment Calculator'!$I$12+0.4-($B43+(2/100)*FLOOR(MIN(AG$1, 100000),5000)/5000))/2), 0.4))))+$B43&gt;$B$5+0.2, 0, IF(OR(AG$1="", $B43=""), 0, IF($B43&gt;'DOEE Payment Calculator'!$I$12, 0,  ((2/100)*FLOOR(MIN(AG$1, 100000),5000)/5000)+MIN((('DOEE Payment Calculator'!$I$12+0.4-($B43+(2/100)*FLOOR(MIN(AG$1, 100000),5000)/5000))/2), 0.4))))</f>
        <v>0.53999999999999981</v>
      </c>
      <c r="AH43" s="19">
        <f t="shared" ref="AH43" si="722">$B43+AG43</f>
        <v>2.19</v>
      </c>
      <c r="AI43" s="16">
        <f>IF((IF(OR(AI$1="", $B43=""), 0, IF($B43&gt;'DOEE Payment Calculator'!$I$12, 0,  ((2/100)*FLOOR(MIN(AI$1, 100000),5000)/5000)+MIN((('DOEE Payment Calculator'!$I$12+0.4-($B43+(2/100)*FLOOR(MIN(AI$1, 100000),5000)/5000))/2), 0.4))))+$B43&gt;$B$5+0.2, 0, IF(OR(AI$1="", $B43=""), 0, IF($B43&gt;'DOEE Payment Calculator'!$I$12, 0,  ((2/100)*FLOOR(MIN(AI$1, 100000),5000)/5000)+MIN((('DOEE Payment Calculator'!$I$12+0.4-($B43+(2/100)*FLOOR(MIN(AI$1, 100000),5000)/5000))/2), 0.4))))</f>
        <v>0.54999999999999982</v>
      </c>
      <c r="AJ43" s="19">
        <f t="shared" ref="AJ43" si="723">$B43+AI43</f>
        <v>2.2000000000000002</v>
      </c>
      <c r="AK43" s="16">
        <f>IF((IF(OR(AK$1="", $B43=""), 0, IF($B43&gt;'DOEE Payment Calculator'!$I$12, 0,  ((2/100)*FLOOR(MIN(AK$1, 100000),5000)/5000)+MIN((('DOEE Payment Calculator'!$I$12+0.4-($B43+(2/100)*FLOOR(MIN(AK$1, 100000),5000)/5000))/2), 0.4))))+$B43&gt;$B$5+0.2, 0, IF(OR(AK$1="", $B43=""), 0, IF($B43&gt;'DOEE Payment Calculator'!$I$12, 0,  ((2/100)*FLOOR(MIN(AK$1, 100000),5000)/5000)+MIN((('DOEE Payment Calculator'!$I$12+0.4-($B43+(2/100)*FLOOR(MIN(AK$1, 100000),5000)/5000))/2), 0.4))))</f>
        <v>0.55999999999999983</v>
      </c>
      <c r="AL43" s="19">
        <f t="shared" ref="AL43" si="724">$B43+AK43</f>
        <v>2.21</v>
      </c>
      <c r="AM43" s="16">
        <f>IF((IF(OR(AM$1="", $B43=""), 0, IF($B43&gt;'DOEE Payment Calculator'!$I$12, 0,  ((2/100)*FLOOR(MIN(AM$1, 100000),5000)/5000)+MIN((('DOEE Payment Calculator'!$I$12+0.4-($B43+(2/100)*FLOOR(MIN(AM$1, 100000),5000)/5000))/2), 0.4))))+$B43&gt;$B$5+0.2, 0, IF(OR(AM$1="", $B43=""), 0, IF($B43&gt;'DOEE Payment Calculator'!$I$12, 0,  ((2/100)*FLOOR(MIN(AM$1, 100000),5000)/5000)+MIN((('DOEE Payment Calculator'!$I$12+0.4-($B43+(2/100)*FLOOR(MIN(AM$1, 100000),5000)/5000))/2), 0.4))))</f>
        <v>0.56999999999999973</v>
      </c>
      <c r="AN43" s="19">
        <f t="shared" ref="AN43" si="725">$B43+AM43</f>
        <v>2.2199999999999998</v>
      </c>
      <c r="AO43" s="16">
        <f>IF((IF(OR(AO$1="", $B43=""), 0, IF($B43&gt;'DOEE Payment Calculator'!$I$12, 0,  ((2/100)*FLOOR(MIN(AO$1, 100000),5000)/5000)+MIN((('DOEE Payment Calculator'!$I$12+0.4-($B43+(2/100)*FLOOR(MIN(AO$1, 100000),5000)/5000))/2), 0.4))))+$B43&gt;$B$5+0.2, 0, IF(OR(AO$1="", $B43=""), 0, IF($B43&gt;'DOEE Payment Calculator'!$I$12, 0,  ((2/100)*FLOOR(MIN(AO$1, 100000),5000)/5000)+MIN((('DOEE Payment Calculator'!$I$12+0.4-($B43+(2/100)*FLOOR(MIN(AO$1, 100000),5000)/5000))/2), 0.4))))</f>
        <v>0.57999999999999974</v>
      </c>
      <c r="AP43" s="19">
        <f t="shared" ref="AP43" si="726">$B43+AO43</f>
        <v>2.23</v>
      </c>
      <c r="AQ43" s="16">
        <f>IF((IF(OR(AQ$1="", $B43=""), 0, IF($B43&gt;'DOEE Payment Calculator'!$I$12, 0,  ((2/100)*FLOOR(MIN(AQ$1, 100000),5000)/5000)+MIN((('DOEE Payment Calculator'!$I$12+0.4-($B43+(2/100)*FLOOR(MIN(AQ$1, 100000),5000)/5000))/2), 0.4))))+$B43&gt;$B$5+0.2, 0, IF(OR(AQ$1="", $B43=""), 0, IF($B43&gt;'DOEE Payment Calculator'!$I$12, 0,  ((2/100)*FLOOR(MIN(AQ$1, 100000),5000)/5000)+MIN((('DOEE Payment Calculator'!$I$12+0.4-($B43+(2/100)*FLOOR(MIN(AQ$1, 100000),5000)/5000))/2), 0.4))))</f>
        <v>0</v>
      </c>
      <c r="AR43" s="19">
        <f t="shared" ref="AR43" si="727">$B43+AQ43</f>
        <v>1.6500000000000001</v>
      </c>
    </row>
    <row r="44" spans="2:44" ht="16.5" x14ac:dyDescent="0.3">
      <c r="B44" s="16">
        <f t="shared" si="23"/>
        <v>1.6400000000000001</v>
      </c>
      <c r="C44" s="16">
        <f>IF((IF(OR(C$1="", $B44=""), 0, IF($B44&gt;'DOEE Payment Calculator'!$I$12, 0,  ((2/100)*FLOOR(MIN(C$1, 100000),5000)/5000)+MIN((('DOEE Payment Calculator'!$I$12+0.4-($B44+(2/100)*FLOOR(MIN(C$1, 100000),5000)/5000))/2), 0.4))))+$B44&gt;$B$5+0.2, 0, IF(OR(C$1="", $B44=""), 0, IF($B44&gt;'DOEE Payment Calculator'!$I$12, 0,  ((2/100)*FLOOR(MIN(C$1, 100000),5000)/5000)+MIN((('DOEE Payment Calculator'!$I$12+0.4-($B44+(2/100)*FLOOR(MIN(C$1, 100000),5000)/5000))/2), 0.4))))</f>
        <v>0.3949999999999998</v>
      </c>
      <c r="D44" s="19">
        <f t="shared" si="594"/>
        <v>2.0350000000000001</v>
      </c>
      <c r="E44" s="16">
        <f>IF((IF(OR(E$1="", $B44=""), 0, IF($B44&gt;'DOEE Payment Calculator'!$I$12, 0,  ((2/100)*FLOOR(MIN(E$1, 100000),5000)/5000)+MIN((('DOEE Payment Calculator'!$I$12+0.4-($B44+(2/100)*FLOOR(MIN(E$1, 100000),5000)/5000))/2), 0.4))))+$B44&gt;$B$5+0.2, 0, IF(OR(E$1="", $B44=""), 0, IF($B44&gt;'DOEE Payment Calculator'!$I$12, 0,  ((2/100)*FLOOR(MIN(E$1, 100000),5000)/5000)+MIN((('DOEE Payment Calculator'!$I$12+0.4-($B44+(2/100)*FLOOR(MIN(E$1, 100000),5000)/5000))/2), 0.4))))</f>
        <v>0.4049999999999998</v>
      </c>
      <c r="F44" s="19">
        <f t="shared" si="3"/>
        <v>2.0449999999999999</v>
      </c>
      <c r="G44" s="16">
        <f>IF((IF(OR(G$1="", $B44=""), 0, IF($B44&gt;'DOEE Payment Calculator'!$I$12, 0,  ((2/100)*FLOOR(MIN(G$1, 100000),5000)/5000)+MIN((('DOEE Payment Calculator'!$I$12+0.4-($B44+(2/100)*FLOOR(MIN(G$1, 100000),5000)/5000))/2), 0.4))))+$B44&gt;$B$5+0.2, 0, IF(OR(G$1="", $B44=""), 0, IF($B44&gt;'DOEE Payment Calculator'!$I$12, 0,  ((2/100)*FLOOR(MIN(G$1, 100000),5000)/5000)+MIN((('DOEE Payment Calculator'!$I$12+0.4-($B44+(2/100)*FLOOR(MIN(G$1, 100000),5000)/5000))/2), 0.4))))</f>
        <v>0.41499999999999976</v>
      </c>
      <c r="H44" s="19">
        <f t="shared" ref="H44" si="728">$B44+G44</f>
        <v>2.0549999999999997</v>
      </c>
      <c r="I44" s="16">
        <f>IF((IF(OR(I$1="", $B44=""), 0, IF($B44&gt;'DOEE Payment Calculator'!$I$12, 0,  ((2/100)*FLOOR(MIN(I$1, 100000),5000)/5000)+MIN((('DOEE Payment Calculator'!$I$12+0.4-($B44+(2/100)*FLOOR(MIN(I$1, 100000),5000)/5000))/2), 0.4))))+$B44&gt;$B$5+0.2, 0, IF(OR(I$1="", $B44=""), 0, IF($B44&gt;'DOEE Payment Calculator'!$I$12, 0,  ((2/100)*FLOOR(MIN(I$1, 100000),5000)/5000)+MIN((('DOEE Payment Calculator'!$I$12+0.4-($B44+(2/100)*FLOOR(MIN(I$1, 100000),5000)/5000))/2), 0.4))))</f>
        <v>0.42499999999999977</v>
      </c>
      <c r="J44" s="19">
        <f t="shared" ref="J44" si="729">$B44+I44</f>
        <v>2.0649999999999999</v>
      </c>
      <c r="K44" s="16">
        <f>IF((IF(OR(K$1="", $B44=""), 0, IF($B44&gt;'DOEE Payment Calculator'!$I$12, 0,  ((2/100)*FLOOR(MIN(K$1, 100000),5000)/5000)+MIN((('DOEE Payment Calculator'!$I$12+0.4-($B44+(2/100)*FLOOR(MIN(K$1, 100000),5000)/5000))/2), 0.4))))+$B44&gt;$B$5+0.2, 0, IF(OR(K$1="", $B44=""), 0, IF($B44&gt;'DOEE Payment Calculator'!$I$12, 0,  ((2/100)*FLOOR(MIN(K$1, 100000),5000)/5000)+MIN((('DOEE Payment Calculator'!$I$12+0.4-($B44+(2/100)*FLOOR(MIN(K$1, 100000),5000)/5000))/2), 0.4))))</f>
        <v>0.43499999999999978</v>
      </c>
      <c r="L44" s="19">
        <f t="shared" ref="L44" si="730">$B44+K44</f>
        <v>2.0749999999999997</v>
      </c>
      <c r="M44" s="16">
        <f>IF((IF(OR(M$1="", $B44=""), 0, IF($B44&gt;'DOEE Payment Calculator'!$I$12, 0,  ((2/100)*FLOOR(MIN(M$1, 100000),5000)/5000)+MIN((('DOEE Payment Calculator'!$I$12+0.4-($B44+(2/100)*FLOOR(MIN(M$1, 100000),5000)/5000))/2), 0.4))))+$B44&gt;$B$5+0.2, 0, IF(OR(M$1="", $B44=""), 0, IF($B44&gt;'DOEE Payment Calculator'!$I$12, 0,  ((2/100)*FLOOR(MIN(M$1, 100000),5000)/5000)+MIN((('DOEE Payment Calculator'!$I$12+0.4-($B44+(2/100)*FLOOR(MIN(M$1, 100000),5000)/5000))/2), 0.4))))</f>
        <v>0.44499999999999973</v>
      </c>
      <c r="N44" s="19">
        <f t="shared" ref="N44" si="731">$B44+M44</f>
        <v>2.085</v>
      </c>
      <c r="O44" s="16">
        <f>IF((IF(OR(O$1="", $B44=""), 0, IF($B44&gt;'DOEE Payment Calculator'!$I$12, 0,  ((2/100)*FLOOR(MIN(O$1, 100000),5000)/5000)+MIN((('DOEE Payment Calculator'!$I$12+0.4-($B44+(2/100)*FLOOR(MIN(O$1, 100000),5000)/5000))/2), 0.4))))+$B44&gt;$B$5+0.2, 0, IF(OR(O$1="", $B44=""), 0, IF($B44&gt;'DOEE Payment Calculator'!$I$12, 0,  ((2/100)*FLOOR(MIN(O$1, 100000),5000)/5000)+MIN((('DOEE Payment Calculator'!$I$12+0.4-($B44+(2/100)*FLOOR(MIN(O$1, 100000),5000)/5000))/2), 0.4))))</f>
        <v>0.45499999999999974</v>
      </c>
      <c r="P44" s="19">
        <f t="shared" ref="P44" si="732">$B44+O44</f>
        <v>2.0949999999999998</v>
      </c>
      <c r="Q44" s="16">
        <f>IF((IF(OR(Q$1="", $B44=""), 0, IF($B44&gt;'DOEE Payment Calculator'!$I$12, 0,  ((2/100)*FLOOR(MIN(Q$1, 100000),5000)/5000)+MIN((('DOEE Payment Calculator'!$I$12+0.4-($B44+(2/100)*FLOOR(MIN(Q$1, 100000),5000)/5000))/2), 0.4))))+$B44&gt;$B$5+0.2, 0, IF(OR(Q$1="", $B44=""), 0, IF($B44&gt;'DOEE Payment Calculator'!$I$12, 0,  ((2/100)*FLOOR(MIN(Q$1, 100000),5000)/5000)+MIN((('DOEE Payment Calculator'!$I$12+0.4-($B44+(2/100)*FLOOR(MIN(Q$1, 100000),5000)/5000))/2), 0.4))))</f>
        <v>0.46499999999999975</v>
      </c>
      <c r="R44" s="19">
        <f t="shared" ref="R44" si="733">$B44+Q44</f>
        <v>2.105</v>
      </c>
      <c r="S44" s="16">
        <f>IF((IF(OR(S$1="", $B44=""), 0, IF($B44&gt;'DOEE Payment Calculator'!$I$12, 0,  ((2/100)*FLOOR(MIN(S$1, 100000),5000)/5000)+MIN((('DOEE Payment Calculator'!$I$12+0.4-($B44+(2/100)*FLOOR(MIN(S$1, 100000),5000)/5000))/2), 0.4))))+$B44&gt;$B$5+0.2, 0, IF(OR(S$1="", $B44=""), 0, IF($B44&gt;'DOEE Payment Calculator'!$I$12, 0,  ((2/100)*FLOOR(MIN(S$1, 100000),5000)/5000)+MIN((('DOEE Payment Calculator'!$I$12+0.4-($B44+(2/100)*FLOOR(MIN(S$1, 100000),5000)/5000))/2), 0.4))))</f>
        <v>0.47499999999999987</v>
      </c>
      <c r="T44" s="19">
        <f t="shared" ref="T44" si="734">$B44+S44</f>
        <v>2.1150000000000002</v>
      </c>
      <c r="U44" s="16">
        <f>IF((IF(OR(U$1="", $B44=""), 0, IF($B44&gt;'DOEE Payment Calculator'!$I$12, 0,  ((2/100)*FLOOR(MIN(U$1, 100000),5000)/5000)+MIN((('DOEE Payment Calculator'!$I$12+0.4-($B44+(2/100)*FLOOR(MIN(U$1, 100000),5000)/5000))/2), 0.4))))+$B44&gt;$B$5+0.2, 0, IF(OR(U$1="", $B44=""), 0, IF($B44&gt;'DOEE Payment Calculator'!$I$12, 0,  ((2/100)*FLOOR(MIN(U$1, 100000),5000)/5000)+MIN((('DOEE Payment Calculator'!$I$12+0.4-($B44+(2/100)*FLOOR(MIN(U$1, 100000),5000)/5000))/2), 0.4))))</f>
        <v>0.48499999999999982</v>
      </c>
      <c r="V44" s="19">
        <f t="shared" ref="V44" si="735">$B44+U44</f>
        <v>2.125</v>
      </c>
      <c r="W44" s="16">
        <f>IF((IF(OR(W$1="", $B44=""), 0, IF($B44&gt;'DOEE Payment Calculator'!$I$12, 0,  ((2/100)*FLOOR(MIN(W$1, 100000),5000)/5000)+MIN((('DOEE Payment Calculator'!$I$12+0.4-($B44+(2/100)*FLOOR(MIN(W$1, 100000),5000)/5000))/2), 0.4))))+$B44&gt;$B$5+0.2, 0, IF(OR(W$1="", $B44=""), 0, IF($B44&gt;'DOEE Payment Calculator'!$I$12, 0,  ((2/100)*FLOOR(MIN(W$1, 100000),5000)/5000)+MIN((('DOEE Payment Calculator'!$I$12+0.4-($B44+(2/100)*FLOOR(MIN(W$1, 100000),5000)/5000))/2), 0.4))))</f>
        <v>0.49499999999999983</v>
      </c>
      <c r="X44" s="19">
        <f t="shared" ref="X44" si="736">$B44+W44</f>
        <v>2.1349999999999998</v>
      </c>
      <c r="Y44" s="16">
        <f>IF((IF(OR(Y$1="", $B44=""), 0, IF($B44&gt;'DOEE Payment Calculator'!$I$12, 0,  ((2/100)*FLOOR(MIN(Y$1, 100000),5000)/5000)+MIN((('DOEE Payment Calculator'!$I$12+0.4-($B44+(2/100)*FLOOR(MIN(Y$1, 100000),5000)/5000))/2), 0.4))))+$B44&gt;$B$5+0.2, 0, IF(OR(Y$1="", $B44=""), 0, IF($B44&gt;'DOEE Payment Calculator'!$I$12, 0,  ((2/100)*FLOOR(MIN(Y$1, 100000),5000)/5000)+MIN((('DOEE Payment Calculator'!$I$12+0.4-($B44+(2/100)*FLOOR(MIN(Y$1, 100000),5000)/5000))/2), 0.4))))</f>
        <v>0.50499999999999978</v>
      </c>
      <c r="Z44" s="19">
        <f t="shared" ref="Z44" si="737">$B44+Y44</f>
        <v>2.145</v>
      </c>
      <c r="AA44" s="16">
        <f>IF((IF(OR(AA$1="", $B44=""), 0, IF($B44&gt;'DOEE Payment Calculator'!$I$12, 0,  ((2/100)*FLOOR(MIN(AA$1, 100000),5000)/5000)+MIN((('DOEE Payment Calculator'!$I$12+0.4-($B44+(2/100)*FLOOR(MIN(AA$1, 100000),5000)/5000))/2), 0.4))))+$B44&gt;$B$5+0.2, 0, IF(OR(AA$1="", $B44=""), 0, IF($B44&gt;'DOEE Payment Calculator'!$I$12, 0,  ((2/100)*FLOOR(MIN(AA$1, 100000),5000)/5000)+MIN((('DOEE Payment Calculator'!$I$12+0.4-($B44+(2/100)*FLOOR(MIN(AA$1, 100000),5000)/5000))/2), 0.4))))</f>
        <v>0.51499999999999979</v>
      </c>
      <c r="AB44" s="19">
        <f t="shared" ref="AB44" si="738">$B44+AA44</f>
        <v>2.1549999999999998</v>
      </c>
      <c r="AC44" s="16">
        <f>IF((IF(OR(AC$1="", $B44=""), 0, IF($B44&gt;'DOEE Payment Calculator'!$I$12, 0,  ((2/100)*FLOOR(MIN(AC$1, 100000),5000)/5000)+MIN((('DOEE Payment Calculator'!$I$12+0.4-($B44+(2/100)*FLOOR(MIN(AC$1, 100000),5000)/5000))/2), 0.4))))+$B44&gt;$B$5+0.2, 0, IF(OR(AC$1="", $B44=""), 0, IF($B44&gt;'DOEE Payment Calculator'!$I$12, 0,  ((2/100)*FLOOR(MIN(AC$1, 100000),5000)/5000)+MIN((('DOEE Payment Calculator'!$I$12+0.4-($B44+(2/100)*FLOOR(MIN(AC$1, 100000),5000)/5000))/2), 0.4))))</f>
        <v>0.5249999999999998</v>
      </c>
      <c r="AD44" s="19">
        <f t="shared" ref="AD44" si="739">$B44+AC44</f>
        <v>2.165</v>
      </c>
      <c r="AE44" s="16">
        <f>IF((IF(OR(AE$1="", $B44=""), 0, IF($B44&gt;'DOEE Payment Calculator'!$I$12, 0,  ((2/100)*FLOOR(MIN(AE$1, 100000),5000)/5000)+MIN((('DOEE Payment Calculator'!$I$12+0.4-($B44+(2/100)*FLOOR(MIN(AE$1, 100000),5000)/5000))/2), 0.4))))+$B44&gt;$B$5+0.2, 0, IF(OR(AE$1="", $B44=""), 0, IF($B44&gt;'DOEE Payment Calculator'!$I$12, 0,  ((2/100)*FLOOR(MIN(AE$1, 100000),5000)/5000)+MIN((('DOEE Payment Calculator'!$I$12+0.4-($B44+(2/100)*FLOOR(MIN(AE$1, 100000),5000)/5000))/2), 0.4))))</f>
        <v>0.53499999999999981</v>
      </c>
      <c r="AF44" s="19">
        <f t="shared" ref="AF44" si="740">$B44+AE44</f>
        <v>2.1749999999999998</v>
      </c>
      <c r="AG44" s="16">
        <f>IF((IF(OR(AG$1="", $B44=""), 0, IF($B44&gt;'DOEE Payment Calculator'!$I$12, 0,  ((2/100)*FLOOR(MIN(AG$1, 100000),5000)/5000)+MIN((('DOEE Payment Calculator'!$I$12+0.4-($B44+(2/100)*FLOOR(MIN(AG$1, 100000),5000)/5000))/2), 0.4))))+$B44&gt;$B$5+0.2, 0, IF(OR(AG$1="", $B44=""), 0, IF($B44&gt;'DOEE Payment Calculator'!$I$12, 0,  ((2/100)*FLOOR(MIN(AG$1, 100000),5000)/5000)+MIN((('DOEE Payment Calculator'!$I$12+0.4-($B44+(2/100)*FLOOR(MIN(AG$1, 100000),5000)/5000))/2), 0.4))))</f>
        <v>0.54499999999999971</v>
      </c>
      <c r="AH44" s="19">
        <f t="shared" ref="AH44" si="741">$B44+AG44</f>
        <v>2.1849999999999996</v>
      </c>
      <c r="AI44" s="16">
        <f>IF((IF(OR(AI$1="", $B44=""), 0, IF($B44&gt;'DOEE Payment Calculator'!$I$12, 0,  ((2/100)*FLOOR(MIN(AI$1, 100000),5000)/5000)+MIN((('DOEE Payment Calculator'!$I$12+0.4-($B44+(2/100)*FLOOR(MIN(AI$1, 100000),5000)/5000))/2), 0.4))))+$B44&gt;$B$5+0.2, 0, IF(OR(AI$1="", $B44=""), 0, IF($B44&gt;'DOEE Payment Calculator'!$I$12, 0,  ((2/100)*FLOOR(MIN(AI$1, 100000),5000)/5000)+MIN((('DOEE Payment Calculator'!$I$12+0.4-($B44+(2/100)*FLOOR(MIN(AI$1, 100000),5000)/5000))/2), 0.4))))</f>
        <v>0.55499999999999972</v>
      </c>
      <c r="AJ44" s="19">
        <f t="shared" ref="AJ44" si="742">$B44+AI44</f>
        <v>2.1949999999999998</v>
      </c>
      <c r="AK44" s="16">
        <f>IF((IF(OR(AK$1="", $B44=""), 0, IF($B44&gt;'DOEE Payment Calculator'!$I$12, 0,  ((2/100)*FLOOR(MIN(AK$1, 100000),5000)/5000)+MIN((('DOEE Payment Calculator'!$I$12+0.4-($B44+(2/100)*FLOOR(MIN(AK$1, 100000),5000)/5000))/2), 0.4))))+$B44&gt;$B$5+0.2, 0, IF(OR(AK$1="", $B44=""), 0, IF($B44&gt;'DOEE Payment Calculator'!$I$12, 0,  ((2/100)*FLOOR(MIN(AK$1, 100000),5000)/5000)+MIN((('DOEE Payment Calculator'!$I$12+0.4-($B44+(2/100)*FLOOR(MIN(AK$1, 100000),5000)/5000))/2), 0.4))))</f>
        <v>0.56499999999999972</v>
      </c>
      <c r="AL44" s="19">
        <f t="shared" ref="AL44" si="743">$B44+AK44</f>
        <v>2.2050000000000001</v>
      </c>
      <c r="AM44" s="16">
        <f>IF((IF(OR(AM$1="", $B44=""), 0, IF($B44&gt;'DOEE Payment Calculator'!$I$12, 0,  ((2/100)*FLOOR(MIN(AM$1, 100000),5000)/5000)+MIN((('DOEE Payment Calculator'!$I$12+0.4-($B44+(2/100)*FLOOR(MIN(AM$1, 100000),5000)/5000))/2), 0.4))))+$B44&gt;$B$5+0.2, 0, IF(OR(AM$1="", $B44=""), 0, IF($B44&gt;'DOEE Payment Calculator'!$I$12, 0,  ((2/100)*FLOOR(MIN(AM$1, 100000),5000)/5000)+MIN((('DOEE Payment Calculator'!$I$12+0.4-($B44+(2/100)*FLOOR(MIN(AM$1, 100000),5000)/5000))/2), 0.4))))</f>
        <v>0.57499999999999984</v>
      </c>
      <c r="AN44" s="19">
        <f t="shared" ref="AN44" si="744">$B44+AM44</f>
        <v>2.2149999999999999</v>
      </c>
      <c r="AO44" s="16">
        <f>IF((IF(OR(AO$1="", $B44=""), 0, IF($B44&gt;'DOEE Payment Calculator'!$I$12, 0,  ((2/100)*FLOOR(MIN(AO$1, 100000),5000)/5000)+MIN((('DOEE Payment Calculator'!$I$12+0.4-($B44+(2/100)*FLOOR(MIN(AO$1, 100000),5000)/5000))/2), 0.4))))+$B44&gt;$B$5+0.2, 0, IF(OR(AO$1="", $B44=""), 0, IF($B44&gt;'DOEE Payment Calculator'!$I$12, 0,  ((2/100)*FLOOR(MIN(AO$1, 100000),5000)/5000)+MIN((('DOEE Payment Calculator'!$I$12+0.4-($B44+(2/100)*FLOOR(MIN(AO$1, 100000),5000)/5000))/2), 0.4))))</f>
        <v>0.58499999999999985</v>
      </c>
      <c r="AP44" s="19">
        <f t="shared" ref="AP44" si="745">$B44+AO44</f>
        <v>2.2250000000000001</v>
      </c>
      <c r="AQ44" s="16">
        <f>IF((IF(OR(AQ$1="", $B44=""), 0, IF($B44&gt;'DOEE Payment Calculator'!$I$12, 0,  ((2/100)*FLOOR(MIN(AQ$1, 100000),5000)/5000)+MIN((('DOEE Payment Calculator'!$I$12+0.4-($B44+(2/100)*FLOOR(MIN(AQ$1, 100000),5000)/5000))/2), 0.4))))+$B44&gt;$B$5+0.2, 0, IF(OR(AQ$1="", $B44=""), 0, IF($B44&gt;'DOEE Payment Calculator'!$I$12, 0,  ((2/100)*FLOOR(MIN(AQ$1, 100000),5000)/5000)+MIN((('DOEE Payment Calculator'!$I$12+0.4-($B44+(2/100)*FLOOR(MIN(AQ$1, 100000),5000)/5000))/2), 0.4))))</f>
        <v>0</v>
      </c>
      <c r="AR44" s="19">
        <f t="shared" ref="AR44" si="746">$B44+AQ44</f>
        <v>1.6400000000000001</v>
      </c>
    </row>
    <row r="45" spans="2:44" ht="16.5" x14ac:dyDescent="0.3">
      <c r="B45" s="16">
        <f t="shared" si="23"/>
        <v>1.6300000000000001</v>
      </c>
      <c r="C45" s="16">
        <f>IF((IF(OR(C$1="", $B45=""), 0, IF($B45&gt;'DOEE Payment Calculator'!$I$12, 0,  ((2/100)*FLOOR(MIN(C$1, 100000),5000)/5000)+MIN((('DOEE Payment Calculator'!$I$12+0.4-($B45+(2/100)*FLOOR(MIN(C$1, 100000),5000)/5000))/2), 0.4))))+$B45&gt;$B$5+0.2, 0, IF(OR(C$1="", $B45=""), 0, IF($B45&gt;'DOEE Payment Calculator'!$I$12, 0,  ((2/100)*FLOOR(MIN(C$1, 100000),5000)/5000)+MIN((('DOEE Payment Calculator'!$I$12+0.4-($B45+(2/100)*FLOOR(MIN(C$1, 100000),5000)/5000))/2), 0.4))))</f>
        <v>0.3999999999999998</v>
      </c>
      <c r="D45" s="19">
        <f t="shared" si="594"/>
        <v>2.0299999999999998</v>
      </c>
      <c r="E45" s="16">
        <f>IF((IF(OR(E$1="", $B45=""), 0, IF($B45&gt;'DOEE Payment Calculator'!$I$12, 0,  ((2/100)*FLOOR(MIN(E$1, 100000),5000)/5000)+MIN((('DOEE Payment Calculator'!$I$12+0.4-($B45+(2/100)*FLOOR(MIN(E$1, 100000),5000)/5000))/2), 0.4))))+$B45&gt;$B$5+0.2, 0, IF(OR(E$1="", $B45=""), 0, IF($B45&gt;'DOEE Payment Calculator'!$I$12, 0,  ((2/100)*FLOOR(MIN(E$1, 100000),5000)/5000)+MIN((('DOEE Payment Calculator'!$I$12+0.4-($B45+(2/100)*FLOOR(MIN(E$1, 100000),5000)/5000))/2), 0.4))))</f>
        <v>0.40999999999999981</v>
      </c>
      <c r="F45" s="19">
        <f t="shared" si="3"/>
        <v>2.04</v>
      </c>
      <c r="G45" s="16">
        <f>IF((IF(OR(G$1="", $B45=""), 0, IF($B45&gt;'DOEE Payment Calculator'!$I$12, 0,  ((2/100)*FLOOR(MIN(G$1, 100000),5000)/5000)+MIN((('DOEE Payment Calculator'!$I$12+0.4-($B45+(2/100)*FLOOR(MIN(G$1, 100000),5000)/5000))/2), 0.4))))+$B45&gt;$B$5+0.2, 0, IF(OR(G$1="", $B45=""), 0, IF($B45&gt;'DOEE Payment Calculator'!$I$12, 0,  ((2/100)*FLOOR(MIN(G$1, 100000),5000)/5000)+MIN((('DOEE Payment Calculator'!$I$12+0.4-($B45+(2/100)*FLOOR(MIN(G$1, 100000),5000)/5000))/2), 0.4))))</f>
        <v>0.41999999999999976</v>
      </c>
      <c r="H45" s="19">
        <f t="shared" ref="H45" si="747">$B45+G45</f>
        <v>2.0499999999999998</v>
      </c>
      <c r="I45" s="16">
        <f>IF((IF(OR(I$1="", $B45=""), 0, IF($B45&gt;'DOEE Payment Calculator'!$I$12, 0,  ((2/100)*FLOOR(MIN(I$1, 100000),5000)/5000)+MIN((('DOEE Payment Calculator'!$I$12+0.4-($B45+(2/100)*FLOOR(MIN(I$1, 100000),5000)/5000))/2), 0.4))))+$B45&gt;$B$5+0.2, 0, IF(OR(I$1="", $B45=""), 0, IF($B45&gt;'DOEE Payment Calculator'!$I$12, 0,  ((2/100)*FLOOR(MIN(I$1, 100000),5000)/5000)+MIN((('DOEE Payment Calculator'!$I$12+0.4-($B45+(2/100)*FLOOR(MIN(I$1, 100000),5000)/5000))/2), 0.4))))</f>
        <v>0.42999999999999977</v>
      </c>
      <c r="J45" s="19">
        <f t="shared" ref="J45" si="748">$B45+I45</f>
        <v>2.06</v>
      </c>
      <c r="K45" s="16">
        <f>IF((IF(OR(K$1="", $B45=""), 0, IF($B45&gt;'DOEE Payment Calculator'!$I$12, 0,  ((2/100)*FLOOR(MIN(K$1, 100000),5000)/5000)+MIN((('DOEE Payment Calculator'!$I$12+0.4-($B45+(2/100)*FLOOR(MIN(K$1, 100000),5000)/5000))/2), 0.4))))+$B45&gt;$B$5+0.2, 0, IF(OR(K$1="", $B45=""), 0, IF($B45&gt;'DOEE Payment Calculator'!$I$12, 0,  ((2/100)*FLOOR(MIN(K$1, 100000),5000)/5000)+MIN((('DOEE Payment Calculator'!$I$12+0.4-($B45+(2/100)*FLOOR(MIN(K$1, 100000),5000)/5000))/2), 0.4))))</f>
        <v>0.43999999999999978</v>
      </c>
      <c r="L45" s="19">
        <f t="shared" ref="L45" si="749">$B45+K45</f>
        <v>2.0699999999999998</v>
      </c>
      <c r="M45" s="16">
        <f>IF((IF(OR(M$1="", $B45=""), 0, IF($B45&gt;'DOEE Payment Calculator'!$I$12, 0,  ((2/100)*FLOOR(MIN(M$1, 100000),5000)/5000)+MIN((('DOEE Payment Calculator'!$I$12+0.4-($B45+(2/100)*FLOOR(MIN(M$1, 100000),5000)/5000))/2), 0.4))))+$B45&gt;$B$5+0.2, 0, IF(OR(M$1="", $B45=""), 0, IF($B45&gt;'DOEE Payment Calculator'!$I$12, 0,  ((2/100)*FLOOR(MIN(M$1, 100000),5000)/5000)+MIN((('DOEE Payment Calculator'!$I$12+0.4-($B45+(2/100)*FLOOR(MIN(M$1, 100000),5000)/5000))/2), 0.4))))</f>
        <v>0.44999999999999973</v>
      </c>
      <c r="N45" s="19">
        <f t="shared" ref="N45" si="750">$B45+M45</f>
        <v>2.08</v>
      </c>
      <c r="O45" s="16">
        <f>IF((IF(OR(O$1="", $B45=""), 0, IF($B45&gt;'DOEE Payment Calculator'!$I$12, 0,  ((2/100)*FLOOR(MIN(O$1, 100000),5000)/5000)+MIN((('DOEE Payment Calculator'!$I$12+0.4-($B45+(2/100)*FLOOR(MIN(O$1, 100000),5000)/5000))/2), 0.4))))+$B45&gt;$B$5+0.2, 0, IF(OR(O$1="", $B45=""), 0, IF($B45&gt;'DOEE Payment Calculator'!$I$12, 0,  ((2/100)*FLOOR(MIN(O$1, 100000),5000)/5000)+MIN((('DOEE Payment Calculator'!$I$12+0.4-($B45+(2/100)*FLOOR(MIN(O$1, 100000),5000)/5000))/2), 0.4))))</f>
        <v>0.45999999999999985</v>
      </c>
      <c r="P45" s="19">
        <f t="shared" ref="P45" si="751">$B45+O45</f>
        <v>2.09</v>
      </c>
      <c r="Q45" s="16">
        <f>IF((IF(OR(Q$1="", $B45=""), 0, IF($B45&gt;'DOEE Payment Calculator'!$I$12, 0,  ((2/100)*FLOOR(MIN(Q$1, 100000),5000)/5000)+MIN((('DOEE Payment Calculator'!$I$12+0.4-($B45+(2/100)*FLOOR(MIN(Q$1, 100000),5000)/5000))/2), 0.4))))+$B45&gt;$B$5+0.2, 0, IF(OR(Q$1="", $B45=""), 0, IF($B45&gt;'DOEE Payment Calculator'!$I$12, 0,  ((2/100)*FLOOR(MIN(Q$1, 100000),5000)/5000)+MIN((('DOEE Payment Calculator'!$I$12+0.4-($B45+(2/100)*FLOOR(MIN(Q$1, 100000),5000)/5000))/2), 0.4))))</f>
        <v>0.46999999999999986</v>
      </c>
      <c r="R45" s="19">
        <f t="shared" ref="R45" si="752">$B45+Q45</f>
        <v>2.1</v>
      </c>
      <c r="S45" s="16">
        <f>IF((IF(OR(S$1="", $B45=""), 0, IF($B45&gt;'DOEE Payment Calculator'!$I$12, 0,  ((2/100)*FLOOR(MIN(S$1, 100000),5000)/5000)+MIN((('DOEE Payment Calculator'!$I$12+0.4-($B45+(2/100)*FLOOR(MIN(S$1, 100000),5000)/5000))/2), 0.4))))+$B45&gt;$B$5+0.2, 0, IF(OR(S$1="", $B45=""), 0, IF($B45&gt;'DOEE Payment Calculator'!$I$12, 0,  ((2/100)*FLOOR(MIN(S$1, 100000),5000)/5000)+MIN((('DOEE Payment Calculator'!$I$12+0.4-($B45+(2/100)*FLOOR(MIN(S$1, 100000),5000)/5000))/2), 0.4))))</f>
        <v>0.47999999999999987</v>
      </c>
      <c r="T45" s="19">
        <f t="shared" ref="T45" si="753">$B45+S45</f>
        <v>2.11</v>
      </c>
      <c r="U45" s="16">
        <f>IF((IF(OR(U$1="", $B45=""), 0, IF($B45&gt;'DOEE Payment Calculator'!$I$12, 0,  ((2/100)*FLOOR(MIN(U$1, 100000),5000)/5000)+MIN((('DOEE Payment Calculator'!$I$12+0.4-($B45+(2/100)*FLOOR(MIN(U$1, 100000),5000)/5000))/2), 0.4))))+$B45&gt;$B$5+0.2, 0, IF(OR(U$1="", $B45=""), 0, IF($B45&gt;'DOEE Payment Calculator'!$I$12, 0,  ((2/100)*FLOOR(MIN(U$1, 100000),5000)/5000)+MIN((('DOEE Payment Calculator'!$I$12+0.4-($B45+(2/100)*FLOOR(MIN(U$1, 100000),5000)/5000))/2), 0.4))))</f>
        <v>0.48999999999999982</v>
      </c>
      <c r="V45" s="19">
        <f t="shared" ref="V45" si="754">$B45+U45</f>
        <v>2.12</v>
      </c>
      <c r="W45" s="16">
        <f>IF((IF(OR(W$1="", $B45=""), 0, IF($B45&gt;'DOEE Payment Calculator'!$I$12, 0,  ((2/100)*FLOOR(MIN(W$1, 100000),5000)/5000)+MIN((('DOEE Payment Calculator'!$I$12+0.4-($B45+(2/100)*FLOOR(MIN(W$1, 100000),5000)/5000))/2), 0.4))))+$B45&gt;$B$5+0.2, 0, IF(OR(W$1="", $B45=""), 0, IF($B45&gt;'DOEE Payment Calculator'!$I$12, 0,  ((2/100)*FLOOR(MIN(W$1, 100000),5000)/5000)+MIN((('DOEE Payment Calculator'!$I$12+0.4-($B45+(2/100)*FLOOR(MIN(W$1, 100000),5000)/5000))/2), 0.4))))</f>
        <v>0.49999999999999983</v>
      </c>
      <c r="X45" s="19">
        <f t="shared" ref="X45" si="755">$B45+W45</f>
        <v>2.13</v>
      </c>
      <c r="Y45" s="16">
        <f>IF((IF(OR(Y$1="", $B45=""), 0, IF($B45&gt;'DOEE Payment Calculator'!$I$12, 0,  ((2/100)*FLOOR(MIN(Y$1, 100000),5000)/5000)+MIN((('DOEE Payment Calculator'!$I$12+0.4-($B45+(2/100)*FLOOR(MIN(Y$1, 100000),5000)/5000))/2), 0.4))))+$B45&gt;$B$5+0.2, 0, IF(OR(Y$1="", $B45=""), 0, IF($B45&gt;'DOEE Payment Calculator'!$I$12, 0,  ((2/100)*FLOOR(MIN(Y$1, 100000),5000)/5000)+MIN((('DOEE Payment Calculator'!$I$12+0.4-($B45+(2/100)*FLOOR(MIN(Y$1, 100000),5000)/5000))/2), 0.4))))</f>
        <v>0.50999999999999979</v>
      </c>
      <c r="Z45" s="19">
        <f t="shared" ref="Z45" si="756">$B45+Y45</f>
        <v>2.1399999999999997</v>
      </c>
      <c r="AA45" s="16">
        <f>IF((IF(OR(AA$1="", $B45=""), 0, IF($B45&gt;'DOEE Payment Calculator'!$I$12, 0,  ((2/100)*FLOOR(MIN(AA$1, 100000),5000)/5000)+MIN((('DOEE Payment Calculator'!$I$12+0.4-($B45+(2/100)*FLOOR(MIN(AA$1, 100000),5000)/5000))/2), 0.4))))+$B45&gt;$B$5+0.2, 0, IF(OR(AA$1="", $B45=""), 0, IF($B45&gt;'DOEE Payment Calculator'!$I$12, 0,  ((2/100)*FLOOR(MIN(AA$1, 100000),5000)/5000)+MIN((('DOEE Payment Calculator'!$I$12+0.4-($B45+(2/100)*FLOOR(MIN(AA$1, 100000),5000)/5000))/2), 0.4))))</f>
        <v>0.5199999999999998</v>
      </c>
      <c r="AB45" s="19">
        <f t="shared" ref="AB45" si="757">$B45+AA45</f>
        <v>2.15</v>
      </c>
      <c r="AC45" s="16">
        <f>IF((IF(OR(AC$1="", $B45=""), 0, IF($B45&gt;'DOEE Payment Calculator'!$I$12, 0,  ((2/100)*FLOOR(MIN(AC$1, 100000),5000)/5000)+MIN((('DOEE Payment Calculator'!$I$12+0.4-($B45+(2/100)*FLOOR(MIN(AC$1, 100000),5000)/5000))/2), 0.4))))+$B45&gt;$B$5+0.2, 0, IF(OR(AC$1="", $B45=""), 0, IF($B45&gt;'DOEE Payment Calculator'!$I$12, 0,  ((2/100)*FLOOR(MIN(AC$1, 100000),5000)/5000)+MIN((('DOEE Payment Calculator'!$I$12+0.4-($B45+(2/100)*FLOOR(MIN(AC$1, 100000),5000)/5000))/2), 0.4))))</f>
        <v>0.5299999999999998</v>
      </c>
      <c r="AD45" s="19">
        <f t="shared" ref="AD45" si="758">$B45+AC45</f>
        <v>2.16</v>
      </c>
      <c r="AE45" s="16">
        <f>IF((IF(OR(AE$1="", $B45=""), 0, IF($B45&gt;'DOEE Payment Calculator'!$I$12, 0,  ((2/100)*FLOOR(MIN(AE$1, 100000),5000)/5000)+MIN((('DOEE Payment Calculator'!$I$12+0.4-($B45+(2/100)*FLOOR(MIN(AE$1, 100000),5000)/5000))/2), 0.4))))+$B45&gt;$B$5+0.2, 0, IF(OR(AE$1="", $B45=""), 0, IF($B45&gt;'DOEE Payment Calculator'!$I$12, 0,  ((2/100)*FLOOR(MIN(AE$1, 100000),5000)/5000)+MIN((('DOEE Payment Calculator'!$I$12+0.4-($B45+(2/100)*FLOOR(MIN(AE$1, 100000),5000)/5000))/2), 0.4))))</f>
        <v>0.53999999999999981</v>
      </c>
      <c r="AF45" s="19">
        <f t="shared" ref="AF45" si="759">$B45+AE45</f>
        <v>2.17</v>
      </c>
      <c r="AG45" s="16">
        <f>IF((IF(OR(AG$1="", $B45=""), 0, IF($B45&gt;'DOEE Payment Calculator'!$I$12, 0,  ((2/100)*FLOOR(MIN(AG$1, 100000),5000)/5000)+MIN((('DOEE Payment Calculator'!$I$12+0.4-($B45+(2/100)*FLOOR(MIN(AG$1, 100000),5000)/5000))/2), 0.4))))+$B45&gt;$B$5+0.2, 0, IF(OR(AG$1="", $B45=""), 0, IF($B45&gt;'DOEE Payment Calculator'!$I$12, 0,  ((2/100)*FLOOR(MIN(AG$1, 100000),5000)/5000)+MIN((('DOEE Payment Calculator'!$I$12+0.4-($B45+(2/100)*FLOOR(MIN(AG$1, 100000),5000)/5000))/2), 0.4))))</f>
        <v>0.54999999999999982</v>
      </c>
      <c r="AH45" s="19">
        <f t="shared" ref="AH45" si="760">$B45+AG45</f>
        <v>2.1799999999999997</v>
      </c>
      <c r="AI45" s="16">
        <f>IF((IF(OR(AI$1="", $B45=""), 0, IF($B45&gt;'DOEE Payment Calculator'!$I$12, 0,  ((2/100)*FLOOR(MIN(AI$1, 100000),5000)/5000)+MIN((('DOEE Payment Calculator'!$I$12+0.4-($B45+(2/100)*FLOOR(MIN(AI$1, 100000),5000)/5000))/2), 0.4))))+$B45&gt;$B$5+0.2, 0, IF(OR(AI$1="", $B45=""), 0, IF($B45&gt;'DOEE Payment Calculator'!$I$12, 0,  ((2/100)*FLOOR(MIN(AI$1, 100000),5000)/5000)+MIN((('DOEE Payment Calculator'!$I$12+0.4-($B45+(2/100)*FLOOR(MIN(AI$1, 100000),5000)/5000))/2), 0.4))))</f>
        <v>0.55999999999999983</v>
      </c>
      <c r="AJ45" s="19">
        <f t="shared" ref="AJ45" si="761">$B45+AI45</f>
        <v>2.19</v>
      </c>
      <c r="AK45" s="16">
        <f>IF((IF(OR(AK$1="", $B45=""), 0, IF($B45&gt;'DOEE Payment Calculator'!$I$12, 0,  ((2/100)*FLOOR(MIN(AK$1, 100000),5000)/5000)+MIN((('DOEE Payment Calculator'!$I$12+0.4-($B45+(2/100)*FLOOR(MIN(AK$1, 100000),5000)/5000))/2), 0.4))))+$B45&gt;$B$5+0.2, 0, IF(OR(AK$1="", $B45=""), 0, IF($B45&gt;'DOEE Payment Calculator'!$I$12, 0,  ((2/100)*FLOOR(MIN(AK$1, 100000),5000)/5000)+MIN((('DOEE Payment Calculator'!$I$12+0.4-($B45+(2/100)*FLOOR(MIN(AK$1, 100000),5000)/5000))/2), 0.4))))</f>
        <v>0.56999999999999984</v>
      </c>
      <c r="AL45" s="19">
        <f t="shared" ref="AL45" si="762">$B45+AK45</f>
        <v>2.2000000000000002</v>
      </c>
      <c r="AM45" s="16">
        <f>IF((IF(OR(AM$1="", $B45=""), 0, IF($B45&gt;'DOEE Payment Calculator'!$I$12, 0,  ((2/100)*FLOOR(MIN(AM$1, 100000),5000)/5000)+MIN((('DOEE Payment Calculator'!$I$12+0.4-($B45+(2/100)*FLOOR(MIN(AM$1, 100000),5000)/5000))/2), 0.4))))+$B45&gt;$B$5+0.2, 0, IF(OR(AM$1="", $B45=""), 0, IF($B45&gt;'DOEE Payment Calculator'!$I$12, 0,  ((2/100)*FLOOR(MIN(AM$1, 100000),5000)/5000)+MIN((('DOEE Payment Calculator'!$I$12+0.4-($B45+(2/100)*FLOOR(MIN(AM$1, 100000),5000)/5000))/2), 0.4))))</f>
        <v>0.57999999999999974</v>
      </c>
      <c r="AN45" s="19">
        <f t="shared" ref="AN45" si="763">$B45+AM45</f>
        <v>2.21</v>
      </c>
      <c r="AO45" s="16">
        <f>IF((IF(OR(AO$1="", $B45=""), 0, IF($B45&gt;'DOEE Payment Calculator'!$I$12, 0,  ((2/100)*FLOOR(MIN(AO$1, 100000),5000)/5000)+MIN((('DOEE Payment Calculator'!$I$12+0.4-($B45+(2/100)*FLOOR(MIN(AO$1, 100000),5000)/5000))/2), 0.4))))+$B45&gt;$B$5+0.2, 0, IF(OR(AO$1="", $B45=""), 0, IF($B45&gt;'DOEE Payment Calculator'!$I$12, 0,  ((2/100)*FLOOR(MIN(AO$1, 100000),5000)/5000)+MIN((('DOEE Payment Calculator'!$I$12+0.4-($B45+(2/100)*FLOOR(MIN(AO$1, 100000),5000)/5000))/2), 0.4))))</f>
        <v>0.58999999999999975</v>
      </c>
      <c r="AP45" s="19">
        <f t="shared" ref="AP45" si="764">$B45+AO45</f>
        <v>2.2199999999999998</v>
      </c>
      <c r="AQ45" s="16">
        <f>IF((IF(OR(AQ$1="", $B45=""), 0, IF($B45&gt;'DOEE Payment Calculator'!$I$12, 0,  ((2/100)*FLOOR(MIN(AQ$1, 100000),5000)/5000)+MIN((('DOEE Payment Calculator'!$I$12+0.4-($B45+(2/100)*FLOOR(MIN(AQ$1, 100000),5000)/5000))/2), 0.4))))+$B45&gt;$B$5+0.2, 0, IF(OR(AQ$1="", $B45=""), 0, IF($B45&gt;'DOEE Payment Calculator'!$I$12, 0,  ((2/100)*FLOOR(MIN(AQ$1, 100000),5000)/5000)+MIN((('DOEE Payment Calculator'!$I$12+0.4-($B45+(2/100)*FLOOR(MIN(AQ$1, 100000),5000)/5000))/2), 0.4))))</f>
        <v>0.59999999999999976</v>
      </c>
      <c r="AR45" s="19">
        <f t="shared" ref="AR45" si="765">$B45+AQ45</f>
        <v>2.23</v>
      </c>
    </row>
    <row r="46" spans="2:44" ht="16.5" x14ac:dyDescent="0.3">
      <c r="B46" s="16">
        <f t="shared" si="23"/>
        <v>1.62</v>
      </c>
      <c r="C46" s="16">
        <f>IF((IF(OR(C$1="", $B46=""), 0, IF($B46&gt;'DOEE Payment Calculator'!$I$12, 0,  ((2/100)*FLOOR(MIN(C$1, 100000),5000)/5000)+MIN((('DOEE Payment Calculator'!$I$12+0.4-($B46+(2/100)*FLOOR(MIN(C$1, 100000),5000)/5000))/2), 0.4))))+$B46&gt;$B$5+0.2, 0, IF(OR(C$1="", $B46=""), 0, IF($B46&gt;'DOEE Payment Calculator'!$I$12, 0,  ((2/100)*FLOOR(MIN(C$1, 100000),5000)/5000)+MIN((('DOEE Payment Calculator'!$I$12+0.4-($B46+(2/100)*FLOOR(MIN(C$1, 100000),5000)/5000))/2), 0.4))))</f>
        <v>0.4</v>
      </c>
      <c r="D46" s="19">
        <f t="shared" si="594"/>
        <v>2.02</v>
      </c>
      <c r="E46" s="16">
        <f>IF((IF(OR(E$1="", $B46=""), 0, IF($B46&gt;'DOEE Payment Calculator'!$I$12, 0,  ((2/100)*FLOOR(MIN(E$1, 100000),5000)/5000)+MIN((('DOEE Payment Calculator'!$I$12+0.4-($B46+(2/100)*FLOOR(MIN(E$1, 100000),5000)/5000))/2), 0.4))))+$B46&gt;$B$5+0.2, 0, IF(OR(E$1="", $B46=""), 0, IF($B46&gt;'DOEE Payment Calculator'!$I$12, 0,  ((2/100)*FLOOR(MIN(E$1, 100000),5000)/5000)+MIN((('DOEE Payment Calculator'!$I$12+0.4-($B46+(2/100)*FLOOR(MIN(E$1, 100000),5000)/5000))/2), 0.4))))</f>
        <v>0.41499999999999981</v>
      </c>
      <c r="F46" s="19">
        <f t="shared" si="3"/>
        <v>2.0350000000000001</v>
      </c>
      <c r="G46" s="16">
        <f>IF((IF(OR(G$1="", $B46=""), 0, IF($B46&gt;'DOEE Payment Calculator'!$I$12, 0,  ((2/100)*FLOOR(MIN(G$1, 100000),5000)/5000)+MIN((('DOEE Payment Calculator'!$I$12+0.4-($B46+(2/100)*FLOOR(MIN(G$1, 100000),5000)/5000))/2), 0.4))))+$B46&gt;$B$5+0.2, 0, IF(OR(G$1="", $B46=""), 0, IF($B46&gt;'DOEE Payment Calculator'!$I$12, 0,  ((2/100)*FLOOR(MIN(G$1, 100000),5000)/5000)+MIN((('DOEE Payment Calculator'!$I$12+0.4-($B46+(2/100)*FLOOR(MIN(G$1, 100000),5000)/5000))/2), 0.4))))</f>
        <v>0.42499999999999977</v>
      </c>
      <c r="H46" s="19">
        <f t="shared" ref="H46" si="766">$B46+G46</f>
        <v>2.0449999999999999</v>
      </c>
      <c r="I46" s="16">
        <f>IF((IF(OR(I$1="", $B46=""), 0, IF($B46&gt;'DOEE Payment Calculator'!$I$12, 0,  ((2/100)*FLOOR(MIN(I$1, 100000),5000)/5000)+MIN((('DOEE Payment Calculator'!$I$12+0.4-($B46+(2/100)*FLOOR(MIN(I$1, 100000),5000)/5000))/2), 0.4))))+$B46&gt;$B$5+0.2, 0, IF(OR(I$1="", $B46=""), 0, IF($B46&gt;'DOEE Payment Calculator'!$I$12, 0,  ((2/100)*FLOOR(MIN(I$1, 100000),5000)/5000)+MIN((('DOEE Payment Calculator'!$I$12+0.4-($B46+(2/100)*FLOOR(MIN(I$1, 100000),5000)/5000))/2), 0.4))))</f>
        <v>0.43499999999999978</v>
      </c>
      <c r="J46" s="19">
        <f t="shared" ref="J46" si="767">$B46+I46</f>
        <v>2.0549999999999997</v>
      </c>
      <c r="K46" s="16">
        <f>IF((IF(OR(K$1="", $B46=""), 0, IF($B46&gt;'DOEE Payment Calculator'!$I$12, 0,  ((2/100)*FLOOR(MIN(K$1, 100000),5000)/5000)+MIN((('DOEE Payment Calculator'!$I$12+0.4-($B46+(2/100)*FLOOR(MIN(K$1, 100000),5000)/5000))/2), 0.4))))+$B46&gt;$B$5+0.2, 0, IF(OR(K$1="", $B46=""), 0, IF($B46&gt;'DOEE Payment Calculator'!$I$12, 0,  ((2/100)*FLOOR(MIN(K$1, 100000),5000)/5000)+MIN((('DOEE Payment Calculator'!$I$12+0.4-($B46+(2/100)*FLOOR(MIN(K$1, 100000),5000)/5000))/2), 0.4))))</f>
        <v>0.44499999999999978</v>
      </c>
      <c r="L46" s="19">
        <f t="shared" ref="L46" si="768">$B46+K46</f>
        <v>2.0649999999999999</v>
      </c>
      <c r="M46" s="16">
        <f>IF((IF(OR(M$1="", $B46=""), 0, IF($B46&gt;'DOEE Payment Calculator'!$I$12, 0,  ((2/100)*FLOOR(MIN(M$1, 100000),5000)/5000)+MIN((('DOEE Payment Calculator'!$I$12+0.4-($B46+(2/100)*FLOOR(MIN(M$1, 100000),5000)/5000))/2), 0.4))))+$B46&gt;$B$5+0.2, 0, IF(OR(M$1="", $B46=""), 0, IF($B46&gt;'DOEE Payment Calculator'!$I$12, 0,  ((2/100)*FLOOR(MIN(M$1, 100000),5000)/5000)+MIN((('DOEE Payment Calculator'!$I$12+0.4-($B46+(2/100)*FLOOR(MIN(M$1, 100000),5000)/5000))/2), 0.4))))</f>
        <v>0.45499999999999974</v>
      </c>
      <c r="N46" s="19">
        <f t="shared" ref="N46" si="769">$B46+M46</f>
        <v>2.0749999999999997</v>
      </c>
      <c r="O46" s="16">
        <f>IF((IF(OR(O$1="", $B46=""), 0, IF($B46&gt;'DOEE Payment Calculator'!$I$12, 0,  ((2/100)*FLOOR(MIN(O$1, 100000),5000)/5000)+MIN((('DOEE Payment Calculator'!$I$12+0.4-($B46+(2/100)*FLOOR(MIN(O$1, 100000),5000)/5000))/2), 0.4))))+$B46&gt;$B$5+0.2, 0, IF(OR(O$1="", $B46=""), 0, IF($B46&gt;'DOEE Payment Calculator'!$I$12, 0,  ((2/100)*FLOOR(MIN(O$1, 100000),5000)/5000)+MIN((('DOEE Payment Calculator'!$I$12+0.4-($B46+(2/100)*FLOOR(MIN(O$1, 100000),5000)/5000))/2), 0.4))))</f>
        <v>0.46499999999999975</v>
      </c>
      <c r="P46" s="19">
        <f t="shared" ref="P46" si="770">$B46+O46</f>
        <v>2.085</v>
      </c>
      <c r="Q46" s="16">
        <f>IF((IF(OR(Q$1="", $B46=""), 0, IF($B46&gt;'DOEE Payment Calculator'!$I$12, 0,  ((2/100)*FLOOR(MIN(Q$1, 100000),5000)/5000)+MIN((('DOEE Payment Calculator'!$I$12+0.4-($B46+(2/100)*FLOOR(MIN(Q$1, 100000),5000)/5000))/2), 0.4))))+$B46&gt;$B$5+0.2, 0, IF(OR(Q$1="", $B46=""), 0, IF($B46&gt;'DOEE Payment Calculator'!$I$12, 0,  ((2/100)*FLOOR(MIN(Q$1, 100000),5000)/5000)+MIN((('DOEE Payment Calculator'!$I$12+0.4-($B46+(2/100)*FLOOR(MIN(Q$1, 100000),5000)/5000))/2), 0.4))))</f>
        <v>0.47499999999999976</v>
      </c>
      <c r="R46" s="19">
        <f t="shared" ref="R46" si="771">$B46+Q46</f>
        <v>2.0949999999999998</v>
      </c>
      <c r="S46" s="16">
        <f>IF((IF(OR(S$1="", $B46=""), 0, IF($B46&gt;'DOEE Payment Calculator'!$I$12, 0,  ((2/100)*FLOOR(MIN(S$1, 100000),5000)/5000)+MIN((('DOEE Payment Calculator'!$I$12+0.4-($B46+(2/100)*FLOOR(MIN(S$1, 100000),5000)/5000))/2), 0.4))))+$B46&gt;$B$5+0.2, 0, IF(OR(S$1="", $B46=""), 0, IF($B46&gt;'DOEE Payment Calculator'!$I$12, 0,  ((2/100)*FLOOR(MIN(S$1, 100000),5000)/5000)+MIN((('DOEE Payment Calculator'!$I$12+0.4-($B46+(2/100)*FLOOR(MIN(S$1, 100000),5000)/5000))/2), 0.4))))</f>
        <v>0.48499999999999988</v>
      </c>
      <c r="T46" s="19">
        <f t="shared" ref="T46" si="772">$B46+S46</f>
        <v>2.105</v>
      </c>
      <c r="U46" s="16">
        <f>IF((IF(OR(U$1="", $B46=""), 0, IF($B46&gt;'DOEE Payment Calculator'!$I$12, 0,  ((2/100)*FLOOR(MIN(U$1, 100000),5000)/5000)+MIN((('DOEE Payment Calculator'!$I$12+0.4-($B46+(2/100)*FLOOR(MIN(U$1, 100000),5000)/5000))/2), 0.4))))+$B46&gt;$B$5+0.2, 0, IF(OR(U$1="", $B46=""), 0, IF($B46&gt;'DOEE Payment Calculator'!$I$12, 0,  ((2/100)*FLOOR(MIN(U$1, 100000),5000)/5000)+MIN((('DOEE Payment Calculator'!$I$12+0.4-($B46+(2/100)*FLOOR(MIN(U$1, 100000),5000)/5000))/2), 0.4))))</f>
        <v>0.49499999999999983</v>
      </c>
      <c r="V46" s="19">
        <f t="shared" ref="V46" si="773">$B46+U46</f>
        <v>2.1149999999999998</v>
      </c>
      <c r="W46" s="16">
        <f>IF((IF(OR(W$1="", $B46=""), 0, IF($B46&gt;'DOEE Payment Calculator'!$I$12, 0,  ((2/100)*FLOOR(MIN(W$1, 100000),5000)/5000)+MIN((('DOEE Payment Calculator'!$I$12+0.4-($B46+(2/100)*FLOOR(MIN(W$1, 100000),5000)/5000))/2), 0.4))))+$B46&gt;$B$5+0.2, 0, IF(OR(W$1="", $B46=""), 0, IF($B46&gt;'DOEE Payment Calculator'!$I$12, 0,  ((2/100)*FLOOR(MIN(W$1, 100000),5000)/5000)+MIN((('DOEE Payment Calculator'!$I$12+0.4-($B46+(2/100)*FLOOR(MIN(W$1, 100000),5000)/5000))/2), 0.4))))</f>
        <v>0.50499999999999989</v>
      </c>
      <c r="X46" s="19">
        <f t="shared" ref="X46" si="774">$B46+W46</f>
        <v>2.125</v>
      </c>
      <c r="Y46" s="16">
        <f>IF((IF(OR(Y$1="", $B46=""), 0, IF($B46&gt;'DOEE Payment Calculator'!$I$12, 0,  ((2/100)*FLOOR(MIN(Y$1, 100000),5000)/5000)+MIN((('DOEE Payment Calculator'!$I$12+0.4-($B46+(2/100)*FLOOR(MIN(Y$1, 100000),5000)/5000))/2), 0.4))))+$B46&gt;$B$5+0.2, 0, IF(OR(Y$1="", $B46=""), 0, IF($B46&gt;'DOEE Payment Calculator'!$I$12, 0,  ((2/100)*FLOOR(MIN(Y$1, 100000),5000)/5000)+MIN((('DOEE Payment Calculator'!$I$12+0.4-($B46+(2/100)*FLOOR(MIN(Y$1, 100000),5000)/5000))/2), 0.4))))</f>
        <v>0.51499999999999979</v>
      </c>
      <c r="Z46" s="19">
        <f t="shared" ref="Z46" si="775">$B46+Y46</f>
        <v>2.1349999999999998</v>
      </c>
      <c r="AA46" s="16">
        <f>IF((IF(OR(AA$1="", $B46=""), 0, IF($B46&gt;'DOEE Payment Calculator'!$I$12, 0,  ((2/100)*FLOOR(MIN(AA$1, 100000),5000)/5000)+MIN((('DOEE Payment Calculator'!$I$12+0.4-($B46+(2/100)*FLOOR(MIN(AA$1, 100000),5000)/5000))/2), 0.4))))+$B46&gt;$B$5+0.2, 0, IF(OR(AA$1="", $B46=""), 0, IF($B46&gt;'DOEE Payment Calculator'!$I$12, 0,  ((2/100)*FLOOR(MIN(AA$1, 100000),5000)/5000)+MIN((('DOEE Payment Calculator'!$I$12+0.4-($B46+(2/100)*FLOOR(MIN(AA$1, 100000),5000)/5000))/2), 0.4))))</f>
        <v>0.5249999999999998</v>
      </c>
      <c r="AB46" s="19">
        <f t="shared" ref="AB46" si="776">$B46+AA46</f>
        <v>2.145</v>
      </c>
      <c r="AC46" s="16">
        <f>IF((IF(OR(AC$1="", $B46=""), 0, IF($B46&gt;'DOEE Payment Calculator'!$I$12, 0,  ((2/100)*FLOOR(MIN(AC$1, 100000),5000)/5000)+MIN((('DOEE Payment Calculator'!$I$12+0.4-($B46+(2/100)*FLOOR(MIN(AC$1, 100000),5000)/5000))/2), 0.4))))+$B46&gt;$B$5+0.2, 0, IF(OR(AC$1="", $B46=""), 0, IF($B46&gt;'DOEE Payment Calculator'!$I$12, 0,  ((2/100)*FLOOR(MIN(AC$1, 100000),5000)/5000)+MIN((('DOEE Payment Calculator'!$I$12+0.4-($B46+(2/100)*FLOOR(MIN(AC$1, 100000),5000)/5000))/2), 0.4))))</f>
        <v>0.53499999999999981</v>
      </c>
      <c r="AD46" s="19">
        <f t="shared" ref="AD46" si="777">$B46+AC46</f>
        <v>2.1549999999999998</v>
      </c>
      <c r="AE46" s="16">
        <f>IF((IF(OR(AE$1="", $B46=""), 0, IF($B46&gt;'DOEE Payment Calculator'!$I$12, 0,  ((2/100)*FLOOR(MIN(AE$1, 100000),5000)/5000)+MIN((('DOEE Payment Calculator'!$I$12+0.4-($B46+(2/100)*FLOOR(MIN(AE$1, 100000),5000)/5000))/2), 0.4))))+$B46&gt;$B$5+0.2, 0, IF(OR(AE$1="", $B46=""), 0, IF($B46&gt;'DOEE Payment Calculator'!$I$12, 0,  ((2/100)*FLOOR(MIN(AE$1, 100000),5000)/5000)+MIN((('DOEE Payment Calculator'!$I$12+0.4-($B46+(2/100)*FLOOR(MIN(AE$1, 100000),5000)/5000))/2), 0.4))))</f>
        <v>0.54499999999999982</v>
      </c>
      <c r="AF46" s="19">
        <f t="shared" ref="AF46" si="778">$B46+AE46</f>
        <v>2.165</v>
      </c>
      <c r="AG46" s="16">
        <f>IF((IF(OR(AG$1="", $B46=""), 0, IF($B46&gt;'DOEE Payment Calculator'!$I$12, 0,  ((2/100)*FLOOR(MIN(AG$1, 100000),5000)/5000)+MIN((('DOEE Payment Calculator'!$I$12+0.4-($B46+(2/100)*FLOOR(MIN(AG$1, 100000),5000)/5000))/2), 0.4))))+$B46&gt;$B$5+0.2, 0, IF(OR(AG$1="", $B46=""), 0, IF($B46&gt;'DOEE Payment Calculator'!$I$12, 0,  ((2/100)*FLOOR(MIN(AG$1, 100000),5000)/5000)+MIN((('DOEE Payment Calculator'!$I$12+0.4-($B46+(2/100)*FLOOR(MIN(AG$1, 100000),5000)/5000))/2), 0.4))))</f>
        <v>0.55499999999999972</v>
      </c>
      <c r="AH46" s="19">
        <f t="shared" ref="AH46" si="779">$B46+AG46</f>
        <v>2.1749999999999998</v>
      </c>
      <c r="AI46" s="16">
        <f>IF((IF(OR(AI$1="", $B46=""), 0, IF($B46&gt;'DOEE Payment Calculator'!$I$12, 0,  ((2/100)*FLOOR(MIN(AI$1, 100000),5000)/5000)+MIN((('DOEE Payment Calculator'!$I$12+0.4-($B46+(2/100)*FLOOR(MIN(AI$1, 100000),5000)/5000))/2), 0.4))))+$B46&gt;$B$5+0.2, 0, IF(OR(AI$1="", $B46=""), 0, IF($B46&gt;'DOEE Payment Calculator'!$I$12, 0,  ((2/100)*FLOOR(MIN(AI$1, 100000),5000)/5000)+MIN((('DOEE Payment Calculator'!$I$12+0.4-($B46+(2/100)*FLOOR(MIN(AI$1, 100000),5000)/5000))/2), 0.4))))</f>
        <v>0.56499999999999972</v>
      </c>
      <c r="AJ46" s="19">
        <f t="shared" ref="AJ46" si="780">$B46+AI46</f>
        <v>2.1849999999999996</v>
      </c>
      <c r="AK46" s="16">
        <f>IF((IF(OR(AK$1="", $B46=""), 0, IF($B46&gt;'DOEE Payment Calculator'!$I$12, 0,  ((2/100)*FLOOR(MIN(AK$1, 100000),5000)/5000)+MIN((('DOEE Payment Calculator'!$I$12+0.4-($B46+(2/100)*FLOOR(MIN(AK$1, 100000),5000)/5000))/2), 0.4))))+$B46&gt;$B$5+0.2, 0, IF(OR(AK$1="", $B46=""), 0, IF($B46&gt;'DOEE Payment Calculator'!$I$12, 0,  ((2/100)*FLOOR(MIN(AK$1, 100000),5000)/5000)+MIN((('DOEE Payment Calculator'!$I$12+0.4-($B46+(2/100)*FLOOR(MIN(AK$1, 100000),5000)/5000))/2), 0.4))))</f>
        <v>0.57499999999999973</v>
      </c>
      <c r="AL46" s="19">
        <f t="shared" ref="AL46" si="781">$B46+AK46</f>
        <v>2.1949999999999998</v>
      </c>
      <c r="AM46" s="16">
        <f>IF((IF(OR(AM$1="", $B46=""), 0, IF($B46&gt;'DOEE Payment Calculator'!$I$12, 0,  ((2/100)*FLOOR(MIN(AM$1, 100000),5000)/5000)+MIN((('DOEE Payment Calculator'!$I$12+0.4-($B46+(2/100)*FLOOR(MIN(AM$1, 100000),5000)/5000))/2), 0.4))))+$B46&gt;$B$5+0.2, 0, IF(OR(AM$1="", $B46=""), 0, IF($B46&gt;'DOEE Payment Calculator'!$I$12, 0,  ((2/100)*FLOOR(MIN(AM$1, 100000),5000)/5000)+MIN((('DOEE Payment Calculator'!$I$12+0.4-($B46+(2/100)*FLOOR(MIN(AM$1, 100000),5000)/5000))/2), 0.4))))</f>
        <v>0.58499999999999985</v>
      </c>
      <c r="AN46" s="19">
        <f t="shared" ref="AN46" si="782">$B46+AM46</f>
        <v>2.2050000000000001</v>
      </c>
      <c r="AO46" s="16">
        <f>IF((IF(OR(AO$1="", $B46=""), 0, IF($B46&gt;'DOEE Payment Calculator'!$I$12, 0,  ((2/100)*FLOOR(MIN(AO$1, 100000),5000)/5000)+MIN((('DOEE Payment Calculator'!$I$12+0.4-($B46+(2/100)*FLOOR(MIN(AO$1, 100000),5000)/5000))/2), 0.4))))+$B46&gt;$B$5+0.2, 0, IF(OR(AO$1="", $B46=""), 0, IF($B46&gt;'DOEE Payment Calculator'!$I$12, 0,  ((2/100)*FLOOR(MIN(AO$1, 100000),5000)/5000)+MIN((('DOEE Payment Calculator'!$I$12+0.4-($B46+(2/100)*FLOOR(MIN(AO$1, 100000),5000)/5000))/2), 0.4))))</f>
        <v>0.59499999999999986</v>
      </c>
      <c r="AP46" s="19">
        <f t="shared" ref="AP46" si="783">$B46+AO46</f>
        <v>2.2149999999999999</v>
      </c>
      <c r="AQ46" s="16">
        <f>IF((IF(OR(AQ$1="", $B46=""), 0, IF($B46&gt;'DOEE Payment Calculator'!$I$12, 0,  ((2/100)*FLOOR(MIN(AQ$1, 100000),5000)/5000)+MIN((('DOEE Payment Calculator'!$I$12+0.4-($B46+(2/100)*FLOOR(MIN(AQ$1, 100000),5000)/5000))/2), 0.4))))+$B46&gt;$B$5+0.2, 0, IF(OR(AQ$1="", $B46=""), 0, IF($B46&gt;'DOEE Payment Calculator'!$I$12, 0,  ((2/100)*FLOOR(MIN(AQ$1, 100000),5000)/5000)+MIN((('DOEE Payment Calculator'!$I$12+0.4-($B46+(2/100)*FLOOR(MIN(AQ$1, 100000),5000)/5000))/2), 0.4))))</f>
        <v>0.60499999999999987</v>
      </c>
      <c r="AR46" s="19">
        <f t="shared" ref="AR46" si="784">$B46+AQ46</f>
        <v>2.2250000000000001</v>
      </c>
    </row>
    <row r="47" spans="2:44" ht="16.5" x14ac:dyDescent="0.3">
      <c r="B47" s="16">
        <f t="shared" si="23"/>
        <v>1.61</v>
      </c>
      <c r="C47" s="16">
        <f>IF((IF(OR(C$1="", $B47=""), 0, IF($B47&gt;'DOEE Payment Calculator'!$I$12, 0,  ((2/100)*FLOOR(MIN(C$1, 100000),5000)/5000)+MIN((('DOEE Payment Calculator'!$I$12+0.4-($B47+(2/100)*FLOOR(MIN(C$1, 100000),5000)/5000))/2), 0.4))))+$B47&gt;$B$5+0.2, 0, IF(OR(C$1="", $B47=""), 0, IF($B47&gt;'DOEE Payment Calculator'!$I$12, 0,  ((2/100)*FLOOR(MIN(C$1, 100000),5000)/5000)+MIN((('DOEE Payment Calculator'!$I$12+0.4-($B47+(2/100)*FLOOR(MIN(C$1, 100000),5000)/5000))/2), 0.4))))</f>
        <v>0.4</v>
      </c>
      <c r="D47" s="19">
        <f t="shared" si="594"/>
        <v>2.0100000000000002</v>
      </c>
      <c r="E47" s="16">
        <f>IF((IF(OR(E$1="", $B47=""), 0, IF($B47&gt;'DOEE Payment Calculator'!$I$12, 0,  ((2/100)*FLOOR(MIN(E$1, 100000),5000)/5000)+MIN((('DOEE Payment Calculator'!$I$12+0.4-($B47+(2/100)*FLOOR(MIN(E$1, 100000),5000)/5000))/2), 0.4))))+$B47&gt;$B$5+0.2, 0, IF(OR(E$1="", $B47=""), 0, IF($B47&gt;'DOEE Payment Calculator'!$I$12, 0,  ((2/100)*FLOOR(MIN(E$1, 100000),5000)/5000)+MIN((('DOEE Payment Calculator'!$I$12+0.4-($B47+(2/100)*FLOOR(MIN(E$1, 100000),5000)/5000))/2), 0.4))))</f>
        <v>0.41999999999999982</v>
      </c>
      <c r="F47" s="19">
        <f t="shared" si="3"/>
        <v>2.0299999999999998</v>
      </c>
      <c r="G47" s="16">
        <f>IF((IF(OR(G$1="", $B47=""), 0, IF($B47&gt;'DOEE Payment Calculator'!$I$12, 0,  ((2/100)*FLOOR(MIN(G$1, 100000),5000)/5000)+MIN((('DOEE Payment Calculator'!$I$12+0.4-($B47+(2/100)*FLOOR(MIN(G$1, 100000),5000)/5000))/2), 0.4))))+$B47&gt;$B$5+0.2, 0, IF(OR(G$1="", $B47=""), 0, IF($B47&gt;'DOEE Payment Calculator'!$I$12, 0,  ((2/100)*FLOOR(MIN(G$1, 100000),5000)/5000)+MIN((('DOEE Payment Calculator'!$I$12+0.4-($B47+(2/100)*FLOOR(MIN(G$1, 100000),5000)/5000))/2), 0.4))))</f>
        <v>0.42999999999999977</v>
      </c>
      <c r="H47" s="19">
        <f t="shared" ref="H47" si="785">$B47+G47</f>
        <v>2.04</v>
      </c>
      <c r="I47" s="16">
        <f>IF((IF(OR(I$1="", $B47=""), 0, IF($B47&gt;'DOEE Payment Calculator'!$I$12, 0,  ((2/100)*FLOOR(MIN(I$1, 100000),5000)/5000)+MIN((('DOEE Payment Calculator'!$I$12+0.4-($B47+(2/100)*FLOOR(MIN(I$1, 100000),5000)/5000))/2), 0.4))))+$B47&gt;$B$5+0.2, 0, IF(OR(I$1="", $B47=""), 0, IF($B47&gt;'DOEE Payment Calculator'!$I$12, 0,  ((2/100)*FLOOR(MIN(I$1, 100000),5000)/5000)+MIN((('DOEE Payment Calculator'!$I$12+0.4-($B47+(2/100)*FLOOR(MIN(I$1, 100000),5000)/5000))/2), 0.4))))</f>
        <v>0.43999999999999978</v>
      </c>
      <c r="J47" s="19">
        <f t="shared" ref="J47" si="786">$B47+I47</f>
        <v>2.0499999999999998</v>
      </c>
      <c r="K47" s="16">
        <f>IF((IF(OR(K$1="", $B47=""), 0, IF($B47&gt;'DOEE Payment Calculator'!$I$12, 0,  ((2/100)*FLOOR(MIN(K$1, 100000),5000)/5000)+MIN((('DOEE Payment Calculator'!$I$12+0.4-($B47+(2/100)*FLOOR(MIN(K$1, 100000),5000)/5000))/2), 0.4))))+$B47&gt;$B$5+0.2, 0, IF(OR(K$1="", $B47=""), 0, IF($B47&gt;'DOEE Payment Calculator'!$I$12, 0,  ((2/100)*FLOOR(MIN(K$1, 100000),5000)/5000)+MIN((('DOEE Payment Calculator'!$I$12+0.4-($B47+(2/100)*FLOOR(MIN(K$1, 100000),5000)/5000))/2), 0.4))))</f>
        <v>0.44999999999999979</v>
      </c>
      <c r="L47" s="19">
        <f t="shared" ref="L47" si="787">$B47+K47</f>
        <v>2.06</v>
      </c>
      <c r="M47" s="16">
        <f>IF((IF(OR(M$1="", $B47=""), 0, IF($B47&gt;'DOEE Payment Calculator'!$I$12, 0,  ((2/100)*FLOOR(MIN(M$1, 100000),5000)/5000)+MIN((('DOEE Payment Calculator'!$I$12+0.4-($B47+(2/100)*FLOOR(MIN(M$1, 100000),5000)/5000))/2), 0.4))))+$B47&gt;$B$5+0.2, 0, IF(OR(M$1="", $B47=""), 0, IF($B47&gt;'DOEE Payment Calculator'!$I$12, 0,  ((2/100)*FLOOR(MIN(M$1, 100000),5000)/5000)+MIN((('DOEE Payment Calculator'!$I$12+0.4-($B47+(2/100)*FLOOR(MIN(M$1, 100000),5000)/5000))/2), 0.4))))</f>
        <v>0.45999999999999974</v>
      </c>
      <c r="N47" s="19">
        <f t="shared" ref="N47" si="788">$B47+M47</f>
        <v>2.0699999999999998</v>
      </c>
      <c r="O47" s="16">
        <f>IF((IF(OR(O$1="", $B47=""), 0, IF($B47&gt;'DOEE Payment Calculator'!$I$12, 0,  ((2/100)*FLOOR(MIN(O$1, 100000),5000)/5000)+MIN((('DOEE Payment Calculator'!$I$12+0.4-($B47+(2/100)*FLOOR(MIN(O$1, 100000),5000)/5000))/2), 0.4))))+$B47&gt;$B$5+0.2, 0, IF(OR(O$1="", $B47=""), 0, IF($B47&gt;'DOEE Payment Calculator'!$I$12, 0,  ((2/100)*FLOOR(MIN(O$1, 100000),5000)/5000)+MIN((('DOEE Payment Calculator'!$I$12+0.4-($B47+(2/100)*FLOOR(MIN(O$1, 100000),5000)/5000))/2), 0.4))))</f>
        <v>0.46999999999999986</v>
      </c>
      <c r="P47" s="19">
        <f t="shared" ref="P47" si="789">$B47+O47</f>
        <v>2.08</v>
      </c>
      <c r="Q47" s="16">
        <f>IF((IF(OR(Q$1="", $B47=""), 0, IF($B47&gt;'DOEE Payment Calculator'!$I$12, 0,  ((2/100)*FLOOR(MIN(Q$1, 100000),5000)/5000)+MIN((('DOEE Payment Calculator'!$I$12+0.4-($B47+(2/100)*FLOOR(MIN(Q$1, 100000),5000)/5000))/2), 0.4))))+$B47&gt;$B$5+0.2, 0, IF(OR(Q$1="", $B47=""), 0, IF($B47&gt;'DOEE Payment Calculator'!$I$12, 0,  ((2/100)*FLOOR(MIN(Q$1, 100000),5000)/5000)+MIN((('DOEE Payment Calculator'!$I$12+0.4-($B47+(2/100)*FLOOR(MIN(Q$1, 100000),5000)/5000))/2), 0.4))))</f>
        <v>0.47999999999999987</v>
      </c>
      <c r="R47" s="19">
        <f t="shared" ref="R47" si="790">$B47+Q47</f>
        <v>2.09</v>
      </c>
      <c r="S47" s="16">
        <f>IF((IF(OR(S$1="", $B47=""), 0, IF($B47&gt;'DOEE Payment Calculator'!$I$12, 0,  ((2/100)*FLOOR(MIN(S$1, 100000),5000)/5000)+MIN((('DOEE Payment Calculator'!$I$12+0.4-($B47+(2/100)*FLOOR(MIN(S$1, 100000),5000)/5000))/2), 0.4))))+$B47&gt;$B$5+0.2, 0, IF(OR(S$1="", $B47=""), 0, IF($B47&gt;'DOEE Payment Calculator'!$I$12, 0,  ((2/100)*FLOOR(MIN(S$1, 100000),5000)/5000)+MIN((('DOEE Payment Calculator'!$I$12+0.4-($B47+(2/100)*FLOOR(MIN(S$1, 100000),5000)/5000))/2), 0.4))))</f>
        <v>0.48999999999999988</v>
      </c>
      <c r="T47" s="19">
        <f t="shared" ref="T47" si="791">$B47+S47</f>
        <v>2.1</v>
      </c>
      <c r="U47" s="16">
        <f>IF((IF(OR(U$1="", $B47=""), 0, IF($B47&gt;'DOEE Payment Calculator'!$I$12, 0,  ((2/100)*FLOOR(MIN(U$1, 100000),5000)/5000)+MIN((('DOEE Payment Calculator'!$I$12+0.4-($B47+(2/100)*FLOOR(MIN(U$1, 100000),5000)/5000))/2), 0.4))))+$B47&gt;$B$5+0.2, 0, IF(OR(U$1="", $B47=""), 0, IF($B47&gt;'DOEE Payment Calculator'!$I$12, 0,  ((2/100)*FLOOR(MIN(U$1, 100000),5000)/5000)+MIN((('DOEE Payment Calculator'!$I$12+0.4-($B47+(2/100)*FLOOR(MIN(U$1, 100000),5000)/5000))/2), 0.4))))</f>
        <v>0.49999999999999983</v>
      </c>
      <c r="V47" s="19">
        <f t="shared" ref="V47" si="792">$B47+U47</f>
        <v>2.11</v>
      </c>
      <c r="W47" s="16">
        <f>IF((IF(OR(W$1="", $B47=""), 0, IF($B47&gt;'DOEE Payment Calculator'!$I$12, 0,  ((2/100)*FLOOR(MIN(W$1, 100000),5000)/5000)+MIN((('DOEE Payment Calculator'!$I$12+0.4-($B47+(2/100)*FLOOR(MIN(W$1, 100000),5000)/5000))/2), 0.4))))+$B47&gt;$B$5+0.2, 0, IF(OR(W$1="", $B47=""), 0, IF($B47&gt;'DOEE Payment Calculator'!$I$12, 0,  ((2/100)*FLOOR(MIN(W$1, 100000),5000)/5000)+MIN((('DOEE Payment Calculator'!$I$12+0.4-($B47+(2/100)*FLOOR(MIN(W$1, 100000),5000)/5000))/2), 0.4))))</f>
        <v>0.50999999999999979</v>
      </c>
      <c r="X47" s="19">
        <f t="shared" ref="X47" si="793">$B47+W47</f>
        <v>2.12</v>
      </c>
      <c r="Y47" s="16">
        <f>IF((IF(OR(Y$1="", $B47=""), 0, IF($B47&gt;'DOEE Payment Calculator'!$I$12, 0,  ((2/100)*FLOOR(MIN(Y$1, 100000),5000)/5000)+MIN((('DOEE Payment Calculator'!$I$12+0.4-($B47+(2/100)*FLOOR(MIN(Y$1, 100000),5000)/5000))/2), 0.4))))+$B47&gt;$B$5+0.2, 0, IF(OR(Y$1="", $B47=""), 0, IF($B47&gt;'DOEE Payment Calculator'!$I$12, 0,  ((2/100)*FLOOR(MIN(Y$1, 100000),5000)/5000)+MIN((('DOEE Payment Calculator'!$I$12+0.4-($B47+(2/100)*FLOOR(MIN(Y$1, 100000),5000)/5000))/2), 0.4))))</f>
        <v>0.5199999999999998</v>
      </c>
      <c r="Z47" s="19">
        <f t="shared" ref="Z47" si="794">$B47+Y47</f>
        <v>2.13</v>
      </c>
      <c r="AA47" s="16">
        <f>IF((IF(OR(AA$1="", $B47=""), 0, IF($B47&gt;'DOEE Payment Calculator'!$I$12, 0,  ((2/100)*FLOOR(MIN(AA$1, 100000),5000)/5000)+MIN((('DOEE Payment Calculator'!$I$12+0.4-($B47+(2/100)*FLOOR(MIN(AA$1, 100000),5000)/5000))/2), 0.4))))+$B47&gt;$B$5+0.2, 0, IF(OR(AA$1="", $B47=""), 0, IF($B47&gt;'DOEE Payment Calculator'!$I$12, 0,  ((2/100)*FLOOR(MIN(AA$1, 100000),5000)/5000)+MIN((('DOEE Payment Calculator'!$I$12+0.4-($B47+(2/100)*FLOOR(MIN(AA$1, 100000),5000)/5000))/2), 0.4))))</f>
        <v>0.5299999999999998</v>
      </c>
      <c r="AB47" s="19">
        <f t="shared" ref="AB47" si="795">$B47+AA47</f>
        <v>2.1399999999999997</v>
      </c>
      <c r="AC47" s="16">
        <f>IF((IF(OR(AC$1="", $B47=""), 0, IF($B47&gt;'DOEE Payment Calculator'!$I$12, 0,  ((2/100)*FLOOR(MIN(AC$1, 100000),5000)/5000)+MIN((('DOEE Payment Calculator'!$I$12+0.4-($B47+(2/100)*FLOOR(MIN(AC$1, 100000),5000)/5000))/2), 0.4))))+$B47&gt;$B$5+0.2, 0, IF(OR(AC$1="", $B47=""), 0, IF($B47&gt;'DOEE Payment Calculator'!$I$12, 0,  ((2/100)*FLOOR(MIN(AC$1, 100000),5000)/5000)+MIN((('DOEE Payment Calculator'!$I$12+0.4-($B47+(2/100)*FLOOR(MIN(AC$1, 100000),5000)/5000))/2), 0.4))))</f>
        <v>0.53999999999999981</v>
      </c>
      <c r="AD47" s="19">
        <f t="shared" ref="AD47" si="796">$B47+AC47</f>
        <v>2.15</v>
      </c>
      <c r="AE47" s="16">
        <f>IF((IF(OR(AE$1="", $B47=""), 0, IF($B47&gt;'DOEE Payment Calculator'!$I$12, 0,  ((2/100)*FLOOR(MIN(AE$1, 100000),5000)/5000)+MIN((('DOEE Payment Calculator'!$I$12+0.4-($B47+(2/100)*FLOOR(MIN(AE$1, 100000),5000)/5000))/2), 0.4))))+$B47&gt;$B$5+0.2, 0, IF(OR(AE$1="", $B47=""), 0, IF($B47&gt;'DOEE Payment Calculator'!$I$12, 0,  ((2/100)*FLOOR(MIN(AE$1, 100000),5000)/5000)+MIN((('DOEE Payment Calculator'!$I$12+0.4-($B47+(2/100)*FLOOR(MIN(AE$1, 100000),5000)/5000))/2), 0.4))))</f>
        <v>0.54999999999999982</v>
      </c>
      <c r="AF47" s="19">
        <f t="shared" ref="AF47" si="797">$B47+AE47</f>
        <v>2.16</v>
      </c>
      <c r="AG47" s="16">
        <f>IF((IF(OR(AG$1="", $B47=""), 0, IF($B47&gt;'DOEE Payment Calculator'!$I$12, 0,  ((2/100)*FLOOR(MIN(AG$1, 100000),5000)/5000)+MIN((('DOEE Payment Calculator'!$I$12+0.4-($B47+(2/100)*FLOOR(MIN(AG$1, 100000),5000)/5000))/2), 0.4))))+$B47&gt;$B$5+0.2, 0, IF(OR(AG$1="", $B47=""), 0, IF($B47&gt;'DOEE Payment Calculator'!$I$12, 0,  ((2/100)*FLOOR(MIN(AG$1, 100000),5000)/5000)+MIN((('DOEE Payment Calculator'!$I$12+0.4-($B47+(2/100)*FLOOR(MIN(AG$1, 100000),5000)/5000))/2), 0.4))))</f>
        <v>0.55999999999999983</v>
      </c>
      <c r="AH47" s="19">
        <f t="shared" ref="AH47" si="798">$B47+AG47</f>
        <v>2.17</v>
      </c>
      <c r="AI47" s="16">
        <f>IF((IF(OR(AI$1="", $B47=""), 0, IF($B47&gt;'DOEE Payment Calculator'!$I$12, 0,  ((2/100)*FLOOR(MIN(AI$1, 100000),5000)/5000)+MIN((('DOEE Payment Calculator'!$I$12+0.4-($B47+(2/100)*FLOOR(MIN(AI$1, 100000),5000)/5000))/2), 0.4))))+$B47&gt;$B$5+0.2, 0, IF(OR(AI$1="", $B47=""), 0, IF($B47&gt;'DOEE Payment Calculator'!$I$12, 0,  ((2/100)*FLOOR(MIN(AI$1, 100000),5000)/5000)+MIN((('DOEE Payment Calculator'!$I$12+0.4-($B47+(2/100)*FLOOR(MIN(AI$1, 100000),5000)/5000))/2), 0.4))))</f>
        <v>0.56999999999999984</v>
      </c>
      <c r="AJ47" s="19">
        <f t="shared" ref="AJ47" si="799">$B47+AI47</f>
        <v>2.1799999999999997</v>
      </c>
      <c r="AK47" s="16">
        <f>IF((IF(OR(AK$1="", $B47=""), 0, IF($B47&gt;'DOEE Payment Calculator'!$I$12, 0,  ((2/100)*FLOOR(MIN(AK$1, 100000),5000)/5000)+MIN((('DOEE Payment Calculator'!$I$12+0.4-($B47+(2/100)*FLOOR(MIN(AK$1, 100000),5000)/5000))/2), 0.4))))+$B47&gt;$B$5+0.2, 0, IF(OR(AK$1="", $B47=""), 0, IF($B47&gt;'DOEE Payment Calculator'!$I$12, 0,  ((2/100)*FLOOR(MIN(AK$1, 100000),5000)/5000)+MIN((('DOEE Payment Calculator'!$I$12+0.4-($B47+(2/100)*FLOOR(MIN(AK$1, 100000),5000)/5000))/2), 0.4))))</f>
        <v>0.57999999999999985</v>
      </c>
      <c r="AL47" s="19">
        <f t="shared" ref="AL47" si="800">$B47+AK47</f>
        <v>2.19</v>
      </c>
      <c r="AM47" s="16">
        <f>IF((IF(OR(AM$1="", $B47=""), 0, IF($B47&gt;'DOEE Payment Calculator'!$I$12, 0,  ((2/100)*FLOOR(MIN(AM$1, 100000),5000)/5000)+MIN((('DOEE Payment Calculator'!$I$12+0.4-($B47+(2/100)*FLOOR(MIN(AM$1, 100000),5000)/5000))/2), 0.4))))+$B47&gt;$B$5+0.2, 0, IF(OR(AM$1="", $B47=""), 0, IF($B47&gt;'DOEE Payment Calculator'!$I$12, 0,  ((2/100)*FLOOR(MIN(AM$1, 100000),5000)/5000)+MIN((('DOEE Payment Calculator'!$I$12+0.4-($B47+(2/100)*FLOOR(MIN(AM$1, 100000),5000)/5000))/2), 0.4))))</f>
        <v>0.58999999999999975</v>
      </c>
      <c r="AN47" s="19">
        <f t="shared" ref="AN47" si="801">$B47+AM47</f>
        <v>2.1999999999999997</v>
      </c>
      <c r="AO47" s="16">
        <f>IF((IF(OR(AO$1="", $B47=""), 0, IF($B47&gt;'DOEE Payment Calculator'!$I$12, 0,  ((2/100)*FLOOR(MIN(AO$1, 100000),5000)/5000)+MIN((('DOEE Payment Calculator'!$I$12+0.4-($B47+(2/100)*FLOOR(MIN(AO$1, 100000),5000)/5000))/2), 0.4))))+$B47&gt;$B$5+0.2, 0, IF(OR(AO$1="", $B47=""), 0, IF($B47&gt;'DOEE Payment Calculator'!$I$12, 0,  ((2/100)*FLOOR(MIN(AO$1, 100000),5000)/5000)+MIN((('DOEE Payment Calculator'!$I$12+0.4-($B47+(2/100)*FLOOR(MIN(AO$1, 100000),5000)/5000))/2), 0.4))))</f>
        <v>0.59999999999999976</v>
      </c>
      <c r="AP47" s="19">
        <f t="shared" ref="AP47" si="802">$B47+AO47</f>
        <v>2.21</v>
      </c>
      <c r="AQ47" s="16">
        <f>IF((IF(OR(AQ$1="", $B47=""), 0, IF($B47&gt;'DOEE Payment Calculator'!$I$12, 0,  ((2/100)*FLOOR(MIN(AQ$1, 100000),5000)/5000)+MIN((('DOEE Payment Calculator'!$I$12+0.4-($B47+(2/100)*FLOOR(MIN(AQ$1, 100000),5000)/5000))/2), 0.4))))+$B47&gt;$B$5+0.2, 0, IF(OR(AQ$1="", $B47=""), 0, IF($B47&gt;'DOEE Payment Calculator'!$I$12, 0,  ((2/100)*FLOOR(MIN(AQ$1, 100000),5000)/5000)+MIN((('DOEE Payment Calculator'!$I$12+0.4-($B47+(2/100)*FLOOR(MIN(AQ$1, 100000),5000)/5000))/2), 0.4))))</f>
        <v>0.60999999999999976</v>
      </c>
      <c r="AR47" s="19">
        <f t="shared" ref="AR47" si="803">$B47+AQ47</f>
        <v>2.2199999999999998</v>
      </c>
    </row>
    <row r="48" spans="2:44" ht="16.5" x14ac:dyDescent="0.3">
      <c r="B48" s="16">
        <f t="shared" si="23"/>
        <v>1.6</v>
      </c>
      <c r="C48" s="16">
        <f>IF((IF(OR(C$1="", $B48=""), 0, IF($B48&gt;'DOEE Payment Calculator'!$I$12, 0,  ((2/100)*FLOOR(MIN(C$1, 100000),5000)/5000)+MIN((('DOEE Payment Calculator'!$I$12+0.4-($B48+(2/100)*FLOOR(MIN(C$1, 100000),5000)/5000))/2), 0.4))))+$B48&gt;$B$5+0.2, 0, IF(OR(C$1="", $B48=""), 0, IF($B48&gt;'DOEE Payment Calculator'!$I$12, 0,  ((2/100)*FLOOR(MIN(C$1, 100000),5000)/5000)+MIN((('DOEE Payment Calculator'!$I$12+0.4-($B48+(2/100)*FLOOR(MIN(C$1, 100000),5000)/5000))/2), 0.4))))</f>
        <v>0.4</v>
      </c>
      <c r="D48" s="19">
        <f t="shared" si="594"/>
        <v>2</v>
      </c>
      <c r="E48" s="16">
        <f>IF((IF(OR(E$1="", $B48=""), 0, IF($B48&gt;'DOEE Payment Calculator'!$I$12, 0,  ((2/100)*FLOOR(MIN(E$1, 100000),5000)/5000)+MIN((('DOEE Payment Calculator'!$I$12+0.4-($B48+(2/100)*FLOOR(MIN(E$1, 100000),5000)/5000))/2), 0.4))))+$B48&gt;$B$5+0.2, 0, IF(OR(E$1="", $B48=""), 0, IF($B48&gt;'DOEE Payment Calculator'!$I$12, 0,  ((2/100)*FLOOR(MIN(E$1, 100000),5000)/5000)+MIN((('DOEE Payment Calculator'!$I$12+0.4-($B48+(2/100)*FLOOR(MIN(E$1, 100000),5000)/5000))/2), 0.4))))</f>
        <v>0.42000000000000004</v>
      </c>
      <c r="F48" s="19">
        <f t="shared" si="3"/>
        <v>2.02</v>
      </c>
      <c r="G48" s="16">
        <f>IF((IF(OR(G$1="", $B48=""), 0, IF($B48&gt;'DOEE Payment Calculator'!$I$12, 0,  ((2/100)*FLOOR(MIN(G$1, 100000),5000)/5000)+MIN((('DOEE Payment Calculator'!$I$12+0.4-($B48+(2/100)*FLOOR(MIN(G$1, 100000),5000)/5000))/2), 0.4))))+$B48&gt;$B$5+0.2, 0, IF(OR(G$1="", $B48=""), 0, IF($B48&gt;'DOEE Payment Calculator'!$I$12, 0,  ((2/100)*FLOOR(MIN(G$1, 100000),5000)/5000)+MIN((('DOEE Payment Calculator'!$I$12+0.4-($B48+(2/100)*FLOOR(MIN(G$1, 100000),5000)/5000))/2), 0.4))))</f>
        <v>0.43499999999999978</v>
      </c>
      <c r="H48" s="19">
        <f t="shared" ref="H48" si="804">$B48+G48</f>
        <v>2.0349999999999997</v>
      </c>
      <c r="I48" s="16">
        <f>IF((IF(OR(I$1="", $B48=""), 0, IF($B48&gt;'DOEE Payment Calculator'!$I$12, 0,  ((2/100)*FLOOR(MIN(I$1, 100000),5000)/5000)+MIN((('DOEE Payment Calculator'!$I$12+0.4-($B48+(2/100)*FLOOR(MIN(I$1, 100000),5000)/5000))/2), 0.4))))+$B48&gt;$B$5+0.2, 0, IF(OR(I$1="", $B48=""), 0, IF($B48&gt;'DOEE Payment Calculator'!$I$12, 0,  ((2/100)*FLOOR(MIN(I$1, 100000),5000)/5000)+MIN((('DOEE Payment Calculator'!$I$12+0.4-($B48+(2/100)*FLOOR(MIN(I$1, 100000),5000)/5000))/2), 0.4))))</f>
        <v>0.44499999999999978</v>
      </c>
      <c r="J48" s="19">
        <f t="shared" ref="J48" si="805">$B48+I48</f>
        <v>2.0449999999999999</v>
      </c>
      <c r="K48" s="16">
        <f>IF((IF(OR(K$1="", $B48=""), 0, IF($B48&gt;'DOEE Payment Calculator'!$I$12, 0,  ((2/100)*FLOOR(MIN(K$1, 100000),5000)/5000)+MIN((('DOEE Payment Calculator'!$I$12+0.4-($B48+(2/100)*FLOOR(MIN(K$1, 100000),5000)/5000))/2), 0.4))))+$B48&gt;$B$5+0.2, 0, IF(OR(K$1="", $B48=""), 0, IF($B48&gt;'DOEE Payment Calculator'!$I$12, 0,  ((2/100)*FLOOR(MIN(K$1, 100000),5000)/5000)+MIN((('DOEE Payment Calculator'!$I$12+0.4-($B48+(2/100)*FLOOR(MIN(K$1, 100000),5000)/5000))/2), 0.4))))</f>
        <v>0.45499999999999979</v>
      </c>
      <c r="L48" s="19">
        <f t="shared" ref="L48" si="806">$B48+K48</f>
        <v>2.0549999999999997</v>
      </c>
      <c r="M48" s="16">
        <f>IF((IF(OR(M$1="", $B48=""), 0, IF($B48&gt;'DOEE Payment Calculator'!$I$12, 0,  ((2/100)*FLOOR(MIN(M$1, 100000),5000)/5000)+MIN((('DOEE Payment Calculator'!$I$12+0.4-($B48+(2/100)*FLOOR(MIN(M$1, 100000),5000)/5000))/2), 0.4))))+$B48&gt;$B$5+0.2, 0, IF(OR(M$1="", $B48=""), 0, IF($B48&gt;'DOEE Payment Calculator'!$I$12, 0,  ((2/100)*FLOOR(MIN(M$1, 100000),5000)/5000)+MIN((('DOEE Payment Calculator'!$I$12+0.4-($B48+(2/100)*FLOOR(MIN(M$1, 100000),5000)/5000))/2), 0.4))))</f>
        <v>0.46499999999999975</v>
      </c>
      <c r="N48" s="19">
        <f t="shared" ref="N48" si="807">$B48+M48</f>
        <v>2.0649999999999999</v>
      </c>
      <c r="O48" s="16">
        <f>IF((IF(OR(O$1="", $B48=""), 0, IF($B48&gt;'DOEE Payment Calculator'!$I$12, 0,  ((2/100)*FLOOR(MIN(O$1, 100000),5000)/5000)+MIN((('DOEE Payment Calculator'!$I$12+0.4-($B48+(2/100)*FLOOR(MIN(O$1, 100000),5000)/5000))/2), 0.4))))+$B48&gt;$B$5+0.2, 0, IF(OR(O$1="", $B48=""), 0, IF($B48&gt;'DOEE Payment Calculator'!$I$12, 0,  ((2/100)*FLOOR(MIN(O$1, 100000),5000)/5000)+MIN((('DOEE Payment Calculator'!$I$12+0.4-($B48+(2/100)*FLOOR(MIN(O$1, 100000),5000)/5000))/2), 0.4))))</f>
        <v>0.47499999999999976</v>
      </c>
      <c r="P48" s="19">
        <f t="shared" ref="P48" si="808">$B48+O48</f>
        <v>2.0749999999999997</v>
      </c>
      <c r="Q48" s="16">
        <f>IF((IF(OR(Q$1="", $B48=""), 0, IF($B48&gt;'DOEE Payment Calculator'!$I$12, 0,  ((2/100)*FLOOR(MIN(Q$1, 100000),5000)/5000)+MIN((('DOEE Payment Calculator'!$I$12+0.4-($B48+(2/100)*FLOOR(MIN(Q$1, 100000),5000)/5000))/2), 0.4))))+$B48&gt;$B$5+0.2, 0, IF(OR(Q$1="", $B48=""), 0, IF($B48&gt;'DOEE Payment Calculator'!$I$12, 0,  ((2/100)*FLOOR(MIN(Q$1, 100000),5000)/5000)+MIN((('DOEE Payment Calculator'!$I$12+0.4-($B48+(2/100)*FLOOR(MIN(Q$1, 100000),5000)/5000))/2), 0.4))))</f>
        <v>0.48499999999999976</v>
      </c>
      <c r="R48" s="19">
        <f t="shared" ref="R48" si="809">$B48+Q48</f>
        <v>2.085</v>
      </c>
      <c r="S48" s="16">
        <f>IF((IF(OR(S$1="", $B48=""), 0, IF($B48&gt;'DOEE Payment Calculator'!$I$12, 0,  ((2/100)*FLOOR(MIN(S$1, 100000),5000)/5000)+MIN((('DOEE Payment Calculator'!$I$12+0.4-($B48+(2/100)*FLOOR(MIN(S$1, 100000),5000)/5000))/2), 0.4))))+$B48&gt;$B$5+0.2, 0, IF(OR(S$1="", $B48=""), 0, IF($B48&gt;'DOEE Payment Calculator'!$I$12, 0,  ((2/100)*FLOOR(MIN(S$1, 100000),5000)/5000)+MIN((('DOEE Payment Calculator'!$I$12+0.4-($B48+(2/100)*FLOOR(MIN(S$1, 100000),5000)/5000))/2), 0.4))))</f>
        <v>0.49499999999999988</v>
      </c>
      <c r="T48" s="19">
        <f t="shared" ref="T48" si="810">$B48+S48</f>
        <v>2.0949999999999998</v>
      </c>
      <c r="U48" s="16">
        <f>IF((IF(OR(U$1="", $B48=""), 0, IF($B48&gt;'DOEE Payment Calculator'!$I$12, 0,  ((2/100)*FLOOR(MIN(U$1, 100000),5000)/5000)+MIN((('DOEE Payment Calculator'!$I$12+0.4-($B48+(2/100)*FLOOR(MIN(U$1, 100000),5000)/5000))/2), 0.4))))+$B48&gt;$B$5+0.2, 0, IF(OR(U$1="", $B48=""), 0, IF($B48&gt;'DOEE Payment Calculator'!$I$12, 0,  ((2/100)*FLOOR(MIN(U$1, 100000),5000)/5000)+MIN((('DOEE Payment Calculator'!$I$12+0.4-($B48+(2/100)*FLOOR(MIN(U$1, 100000),5000)/5000))/2), 0.4))))</f>
        <v>0.50499999999999989</v>
      </c>
      <c r="V48" s="19">
        <f t="shared" ref="V48" si="811">$B48+U48</f>
        <v>2.105</v>
      </c>
      <c r="W48" s="16">
        <f>IF((IF(OR(W$1="", $B48=""), 0, IF($B48&gt;'DOEE Payment Calculator'!$I$12, 0,  ((2/100)*FLOOR(MIN(W$1, 100000),5000)/5000)+MIN((('DOEE Payment Calculator'!$I$12+0.4-($B48+(2/100)*FLOOR(MIN(W$1, 100000),5000)/5000))/2), 0.4))))+$B48&gt;$B$5+0.2, 0, IF(OR(W$1="", $B48=""), 0, IF($B48&gt;'DOEE Payment Calculator'!$I$12, 0,  ((2/100)*FLOOR(MIN(W$1, 100000),5000)/5000)+MIN((('DOEE Payment Calculator'!$I$12+0.4-($B48+(2/100)*FLOOR(MIN(W$1, 100000),5000)/5000))/2), 0.4))))</f>
        <v>0.5149999999999999</v>
      </c>
      <c r="X48" s="19">
        <f t="shared" ref="X48" si="812">$B48+W48</f>
        <v>2.1150000000000002</v>
      </c>
      <c r="Y48" s="16">
        <f>IF((IF(OR(Y$1="", $B48=""), 0, IF($B48&gt;'DOEE Payment Calculator'!$I$12, 0,  ((2/100)*FLOOR(MIN(Y$1, 100000),5000)/5000)+MIN((('DOEE Payment Calculator'!$I$12+0.4-($B48+(2/100)*FLOOR(MIN(Y$1, 100000),5000)/5000))/2), 0.4))))+$B48&gt;$B$5+0.2, 0, IF(OR(Y$1="", $B48=""), 0, IF($B48&gt;'DOEE Payment Calculator'!$I$12, 0,  ((2/100)*FLOOR(MIN(Y$1, 100000),5000)/5000)+MIN((('DOEE Payment Calculator'!$I$12+0.4-($B48+(2/100)*FLOOR(MIN(Y$1, 100000),5000)/5000))/2), 0.4))))</f>
        <v>0.5249999999999998</v>
      </c>
      <c r="Z48" s="19">
        <f t="shared" ref="Z48" si="813">$B48+Y48</f>
        <v>2.125</v>
      </c>
      <c r="AA48" s="16">
        <f>IF((IF(OR(AA$1="", $B48=""), 0, IF($B48&gt;'DOEE Payment Calculator'!$I$12, 0,  ((2/100)*FLOOR(MIN(AA$1, 100000),5000)/5000)+MIN((('DOEE Payment Calculator'!$I$12+0.4-($B48+(2/100)*FLOOR(MIN(AA$1, 100000),5000)/5000))/2), 0.4))))+$B48&gt;$B$5+0.2, 0, IF(OR(AA$1="", $B48=""), 0, IF($B48&gt;'DOEE Payment Calculator'!$I$12, 0,  ((2/100)*FLOOR(MIN(AA$1, 100000),5000)/5000)+MIN((('DOEE Payment Calculator'!$I$12+0.4-($B48+(2/100)*FLOOR(MIN(AA$1, 100000),5000)/5000))/2), 0.4))))</f>
        <v>0.53499999999999981</v>
      </c>
      <c r="AB48" s="19">
        <f t="shared" ref="AB48" si="814">$B48+AA48</f>
        <v>2.1349999999999998</v>
      </c>
      <c r="AC48" s="16">
        <f>IF((IF(OR(AC$1="", $B48=""), 0, IF($B48&gt;'DOEE Payment Calculator'!$I$12, 0,  ((2/100)*FLOOR(MIN(AC$1, 100000),5000)/5000)+MIN((('DOEE Payment Calculator'!$I$12+0.4-($B48+(2/100)*FLOOR(MIN(AC$1, 100000),5000)/5000))/2), 0.4))))+$B48&gt;$B$5+0.2, 0, IF(OR(AC$1="", $B48=""), 0, IF($B48&gt;'DOEE Payment Calculator'!$I$12, 0,  ((2/100)*FLOOR(MIN(AC$1, 100000),5000)/5000)+MIN((('DOEE Payment Calculator'!$I$12+0.4-($B48+(2/100)*FLOOR(MIN(AC$1, 100000),5000)/5000))/2), 0.4))))</f>
        <v>0.54499999999999982</v>
      </c>
      <c r="AD48" s="19">
        <f t="shared" ref="AD48" si="815">$B48+AC48</f>
        <v>2.145</v>
      </c>
      <c r="AE48" s="16">
        <f>IF((IF(OR(AE$1="", $B48=""), 0, IF($B48&gt;'DOEE Payment Calculator'!$I$12, 0,  ((2/100)*FLOOR(MIN(AE$1, 100000),5000)/5000)+MIN((('DOEE Payment Calculator'!$I$12+0.4-($B48+(2/100)*FLOOR(MIN(AE$1, 100000),5000)/5000))/2), 0.4))))+$B48&gt;$B$5+0.2, 0, IF(OR(AE$1="", $B48=""), 0, IF($B48&gt;'DOEE Payment Calculator'!$I$12, 0,  ((2/100)*FLOOR(MIN(AE$1, 100000),5000)/5000)+MIN((('DOEE Payment Calculator'!$I$12+0.4-($B48+(2/100)*FLOOR(MIN(AE$1, 100000),5000)/5000))/2), 0.4))))</f>
        <v>0.55499999999999983</v>
      </c>
      <c r="AF48" s="19">
        <f t="shared" ref="AF48" si="816">$B48+AE48</f>
        <v>2.1549999999999998</v>
      </c>
      <c r="AG48" s="16">
        <f>IF((IF(OR(AG$1="", $B48=""), 0, IF($B48&gt;'DOEE Payment Calculator'!$I$12, 0,  ((2/100)*FLOOR(MIN(AG$1, 100000),5000)/5000)+MIN((('DOEE Payment Calculator'!$I$12+0.4-($B48+(2/100)*FLOOR(MIN(AG$1, 100000),5000)/5000))/2), 0.4))))+$B48&gt;$B$5+0.2, 0, IF(OR(AG$1="", $B48=""), 0, IF($B48&gt;'DOEE Payment Calculator'!$I$12, 0,  ((2/100)*FLOOR(MIN(AG$1, 100000),5000)/5000)+MIN((('DOEE Payment Calculator'!$I$12+0.4-($B48+(2/100)*FLOOR(MIN(AG$1, 100000),5000)/5000))/2), 0.4))))</f>
        <v>0.56499999999999972</v>
      </c>
      <c r="AH48" s="19">
        <f t="shared" ref="AH48" si="817">$B48+AG48</f>
        <v>2.165</v>
      </c>
      <c r="AI48" s="16">
        <f>IF((IF(OR(AI$1="", $B48=""), 0, IF($B48&gt;'DOEE Payment Calculator'!$I$12, 0,  ((2/100)*FLOOR(MIN(AI$1, 100000),5000)/5000)+MIN((('DOEE Payment Calculator'!$I$12+0.4-($B48+(2/100)*FLOOR(MIN(AI$1, 100000),5000)/5000))/2), 0.4))))+$B48&gt;$B$5+0.2, 0, IF(OR(AI$1="", $B48=""), 0, IF($B48&gt;'DOEE Payment Calculator'!$I$12, 0,  ((2/100)*FLOOR(MIN(AI$1, 100000),5000)/5000)+MIN((('DOEE Payment Calculator'!$I$12+0.4-($B48+(2/100)*FLOOR(MIN(AI$1, 100000),5000)/5000))/2), 0.4))))</f>
        <v>0.57499999999999973</v>
      </c>
      <c r="AJ48" s="19">
        <f t="shared" ref="AJ48" si="818">$B48+AI48</f>
        <v>2.1749999999999998</v>
      </c>
      <c r="AK48" s="16">
        <f>IF((IF(OR(AK$1="", $B48=""), 0, IF($B48&gt;'DOEE Payment Calculator'!$I$12, 0,  ((2/100)*FLOOR(MIN(AK$1, 100000),5000)/5000)+MIN((('DOEE Payment Calculator'!$I$12+0.4-($B48+(2/100)*FLOOR(MIN(AK$1, 100000),5000)/5000))/2), 0.4))))+$B48&gt;$B$5+0.2, 0, IF(OR(AK$1="", $B48=""), 0, IF($B48&gt;'DOEE Payment Calculator'!$I$12, 0,  ((2/100)*FLOOR(MIN(AK$1, 100000),5000)/5000)+MIN((('DOEE Payment Calculator'!$I$12+0.4-($B48+(2/100)*FLOOR(MIN(AK$1, 100000),5000)/5000))/2), 0.4))))</f>
        <v>0.58499999999999974</v>
      </c>
      <c r="AL48" s="19">
        <f t="shared" ref="AL48" si="819">$B48+AK48</f>
        <v>2.1849999999999996</v>
      </c>
      <c r="AM48" s="16">
        <f>IF((IF(OR(AM$1="", $B48=""), 0, IF($B48&gt;'DOEE Payment Calculator'!$I$12, 0,  ((2/100)*FLOOR(MIN(AM$1, 100000),5000)/5000)+MIN((('DOEE Payment Calculator'!$I$12+0.4-($B48+(2/100)*FLOOR(MIN(AM$1, 100000),5000)/5000))/2), 0.4))))+$B48&gt;$B$5+0.2, 0, IF(OR(AM$1="", $B48=""), 0, IF($B48&gt;'DOEE Payment Calculator'!$I$12, 0,  ((2/100)*FLOOR(MIN(AM$1, 100000),5000)/5000)+MIN((('DOEE Payment Calculator'!$I$12+0.4-($B48+(2/100)*FLOOR(MIN(AM$1, 100000),5000)/5000))/2), 0.4))))</f>
        <v>0.59499999999999986</v>
      </c>
      <c r="AN48" s="19">
        <f t="shared" ref="AN48" si="820">$B48+AM48</f>
        <v>2.1949999999999998</v>
      </c>
      <c r="AO48" s="16">
        <f>IF((IF(OR(AO$1="", $B48=""), 0, IF($B48&gt;'DOEE Payment Calculator'!$I$12, 0,  ((2/100)*FLOOR(MIN(AO$1, 100000),5000)/5000)+MIN((('DOEE Payment Calculator'!$I$12+0.4-($B48+(2/100)*FLOOR(MIN(AO$1, 100000),5000)/5000))/2), 0.4))))+$B48&gt;$B$5+0.2, 0, IF(OR(AO$1="", $B48=""), 0, IF($B48&gt;'DOEE Payment Calculator'!$I$12, 0,  ((2/100)*FLOOR(MIN(AO$1, 100000),5000)/5000)+MIN((('DOEE Payment Calculator'!$I$12+0.4-($B48+(2/100)*FLOOR(MIN(AO$1, 100000),5000)/5000))/2), 0.4))))</f>
        <v>0.60499999999999987</v>
      </c>
      <c r="AP48" s="19">
        <f t="shared" ref="AP48" si="821">$B48+AO48</f>
        <v>2.2050000000000001</v>
      </c>
      <c r="AQ48" s="16">
        <f>IF((IF(OR(AQ$1="", $B48=""), 0, IF($B48&gt;'DOEE Payment Calculator'!$I$12, 0,  ((2/100)*FLOOR(MIN(AQ$1, 100000),5000)/5000)+MIN((('DOEE Payment Calculator'!$I$12+0.4-($B48+(2/100)*FLOOR(MIN(AQ$1, 100000),5000)/5000))/2), 0.4))))+$B48&gt;$B$5+0.2, 0, IF(OR(AQ$1="", $B48=""), 0, IF($B48&gt;'DOEE Payment Calculator'!$I$12, 0,  ((2/100)*FLOOR(MIN(AQ$1, 100000),5000)/5000)+MIN((('DOEE Payment Calculator'!$I$12+0.4-($B48+(2/100)*FLOOR(MIN(AQ$1, 100000),5000)/5000))/2), 0.4))))</f>
        <v>0.61499999999999988</v>
      </c>
      <c r="AR48" s="19">
        <f t="shared" ref="AR48" si="822">$B48+AQ48</f>
        <v>2.2149999999999999</v>
      </c>
    </row>
    <row r="49" spans="2:44" ht="16.5" x14ac:dyDescent="0.3">
      <c r="B49" s="16">
        <f t="shared" si="23"/>
        <v>1.59</v>
      </c>
      <c r="C49" s="16">
        <f>IF((IF(OR(C$1="", $B49=""), 0, IF($B49&gt;'DOEE Payment Calculator'!$I$12, 0,  ((2/100)*FLOOR(MIN(C$1, 100000),5000)/5000)+MIN((('DOEE Payment Calculator'!$I$12+0.4-($B49+(2/100)*FLOOR(MIN(C$1, 100000),5000)/5000))/2), 0.4))))+$B49&gt;$B$5+0.2, 0, IF(OR(C$1="", $B49=""), 0, IF($B49&gt;'DOEE Payment Calculator'!$I$12, 0,  ((2/100)*FLOOR(MIN(C$1, 100000),5000)/5000)+MIN((('DOEE Payment Calculator'!$I$12+0.4-($B49+(2/100)*FLOOR(MIN(C$1, 100000),5000)/5000))/2), 0.4))))</f>
        <v>0.4</v>
      </c>
      <c r="D49" s="19">
        <f t="shared" si="594"/>
        <v>1.9900000000000002</v>
      </c>
      <c r="E49" s="16">
        <f>IF((IF(OR(E$1="", $B49=""), 0, IF($B49&gt;'DOEE Payment Calculator'!$I$12, 0,  ((2/100)*FLOOR(MIN(E$1, 100000),5000)/5000)+MIN((('DOEE Payment Calculator'!$I$12+0.4-($B49+(2/100)*FLOOR(MIN(E$1, 100000),5000)/5000))/2), 0.4))))+$B49&gt;$B$5+0.2, 0, IF(OR(E$1="", $B49=""), 0, IF($B49&gt;'DOEE Payment Calculator'!$I$12, 0,  ((2/100)*FLOOR(MIN(E$1, 100000),5000)/5000)+MIN((('DOEE Payment Calculator'!$I$12+0.4-($B49+(2/100)*FLOOR(MIN(E$1, 100000),5000)/5000))/2), 0.4))))</f>
        <v>0.42000000000000004</v>
      </c>
      <c r="F49" s="19">
        <f t="shared" si="3"/>
        <v>2.0100000000000002</v>
      </c>
      <c r="G49" s="16">
        <f>IF((IF(OR(G$1="", $B49=""), 0, IF($B49&gt;'DOEE Payment Calculator'!$I$12, 0,  ((2/100)*FLOOR(MIN(G$1, 100000),5000)/5000)+MIN((('DOEE Payment Calculator'!$I$12+0.4-($B49+(2/100)*FLOOR(MIN(G$1, 100000),5000)/5000))/2), 0.4))))+$B49&gt;$B$5+0.2, 0, IF(OR(G$1="", $B49=""), 0, IF($B49&gt;'DOEE Payment Calculator'!$I$12, 0,  ((2/100)*FLOOR(MIN(G$1, 100000),5000)/5000)+MIN((('DOEE Payment Calculator'!$I$12+0.4-($B49+(2/100)*FLOOR(MIN(G$1, 100000),5000)/5000))/2), 0.4))))</f>
        <v>0.43999999999999978</v>
      </c>
      <c r="H49" s="19">
        <f t="shared" ref="H49" si="823">$B49+G49</f>
        <v>2.0299999999999998</v>
      </c>
      <c r="I49" s="16">
        <f>IF((IF(OR(I$1="", $B49=""), 0, IF($B49&gt;'DOEE Payment Calculator'!$I$12, 0,  ((2/100)*FLOOR(MIN(I$1, 100000),5000)/5000)+MIN((('DOEE Payment Calculator'!$I$12+0.4-($B49+(2/100)*FLOOR(MIN(I$1, 100000),5000)/5000))/2), 0.4))))+$B49&gt;$B$5+0.2, 0, IF(OR(I$1="", $B49=""), 0, IF($B49&gt;'DOEE Payment Calculator'!$I$12, 0,  ((2/100)*FLOOR(MIN(I$1, 100000),5000)/5000)+MIN((('DOEE Payment Calculator'!$I$12+0.4-($B49+(2/100)*FLOOR(MIN(I$1, 100000),5000)/5000))/2), 0.4))))</f>
        <v>0.44999999999999979</v>
      </c>
      <c r="J49" s="19">
        <f t="shared" ref="J49" si="824">$B49+I49</f>
        <v>2.04</v>
      </c>
      <c r="K49" s="16">
        <f>IF((IF(OR(K$1="", $B49=""), 0, IF($B49&gt;'DOEE Payment Calculator'!$I$12, 0,  ((2/100)*FLOOR(MIN(K$1, 100000),5000)/5000)+MIN((('DOEE Payment Calculator'!$I$12+0.4-($B49+(2/100)*FLOOR(MIN(K$1, 100000),5000)/5000))/2), 0.4))))+$B49&gt;$B$5+0.2, 0, IF(OR(K$1="", $B49=""), 0, IF($B49&gt;'DOEE Payment Calculator'!$I$12, 0,  ((2/100)*FLOOR(MIN(K$1, 100000),5000)/5000)+MIN((('DOEE Payment Calculator'!$I$12+0.4-($B49+(2/100)*FLOOR(MIN(K$1, 100000),5000)/5000))/2), 0.4))))</f>
        <v>0.4599999999999998</v>
      </c>
      <c r="L49" s="19">
        <f t="shared" ref="L49" si="825">$B49+K49</f>
        <v>2.0499999999999998</v>
      </c>
      <c r="M49" s="16">
        <f>IF((IF(OR(M$1="", $B49=""), 0, IF($B49&gt;'DOEE Payment Calculator'!$I$12, 0,  ((2/100)*FLOOR(MIN(M$1, 100000),5000)/5000)+MIN((('DOEE Payment Calculator'!$I$12+0.4-($B49+(2/100)*FLOOR(MIN(M$1, 100000),5000)/5000))/2), 0.4))))+$B49&gt;$B$5+0.2, 0, IF(OR(M$1="", $B49=""), 0, IF($B49&gt;'DOEE Payment Calculator'!$I$12, 0,  ((2/100)*FLOOR(MIN(M$1, 100000),5000)/5000)+MIN((('DOEE Payment Calculator'!$I$12+0.4-($B49+(2/100)*FLOOR(MIN(M$1, 100000),5000)/5000))/2), 0.4))))</f>
        <v>0.46999999999999975</v>
      </c>
      <c r="N49" s="19">
        <f t="shared" ref="N49" si="826">$B49+M49</f>
        <v>2.0599999999999996</v>
      </c>
      <c r="O49" s="16">
        <f>IF((IF(OR(O$1="", $B49=""), 0, IF($B49&gt;'DOEE Payment Calculator'!$I$12, 0,  ((2/100)*FLOOR(MIN(O$1, 100000),5000)/5000)+MIN((('DOEE Payment Calculator'!$I$12+0.4-($B49+(2/100)*FLOOR(MIN(O$1, 100000),5000)/5000))/2), 0.4))))+$B49&gt;$B$5+0.2, 0, IF(OR(O$1="", $B49=""), 0, IF($B49&gt;'DOEE Payment Calculator'!$I$12, 0,  ((2/100)*FLOOR(MIN(O$1, 100000),5000)/5000)+MIN((('DOEE Payment Calculator'!$I$12+0.4-($B49+(2/100)*FLOOR(MIN(O$1, 100000),5000)/5000))/2), 0.4))))</f>
        <v>0.47999999999999987</v>
      </c>
      <c r="P49" s="19">
        <f t="shared" ref="P49" si="827">$B49+O49</f>
        <v>2.0699999999999998</v>
      </c>
      <c r="Q49" s="16">
        <f>IF((IF(OR(Q$1="", $B49=""), 0, IF($B49&gt;'DOEE Payment Calculator'!$I$12, 0,  ((2/100)*FLOOR(MIN(Q$1, 100000),5000)/5000)+MIN((('DOEE Payment Calculator'!$I$12+0.4-($B49+(2/100)*FLOOR(MIN(Q$1, 100000),5000)/5000))/2), 0.4))))+$B49&gt;$B$5+0.2, 0, IF(OR(Q$1="", $B49=""), 0, IF($B49&gt;'DOEE Payment Calculator'!$I$12, 0,  ((2/100)*FLOOR(MIN(Q$1, 100000),5000)/5000)+MIN((('DOEE Payment Calculator'!$I$12+0.4-($B49+(2/100)*FLOOR(MIN(Q$1, 100000),5000)/5000))/2), 0.4))))</f>
        <v>0.48999999999999988</v>
      </c>
      <c r="R49" s="19">
        <f t="shared" ref="R49" si="828">$B49+Q49</f>
        <v>2.08</v>
      </c>
      <c r="S49" s="16">
        <f>IF((IF(OR(S$1="", $B49=""), 0, IF($B49&gt;'DOEE Payment Calculator'!$I$12, 0,  ((2/100)*FLOOR(MIN(S$1, 100000),5000)/5000)+MIN((('DOEE Payment Calculator'!$I$12+0.4-($B49+(2/100)*FLOOR(MIN(S$1, 100000),5000)/5000))/2), 0.4))))+$B49&gt;$B$5+0.2, 0, IF(OR(S$1="", $B49=""), 0, IF($B49&gt;'DOEE Payment Calculator'!$I$12, 0,  ((2/100)*FLOOR(MIN(S$1, 100000),5000)/5000)+MIN((('DOEE Payment Calculator'!$I$12+0.4-($B49+(2/100)*FLOOR(MIN(S$1, 100000),5000)/5000))/2), 0.4))))</f>
        <v>0.49999999999999989</v>
      </c>
      <c r="T49" s="19">
        <f t="shared" ref="T49" si="829">$B49+S49</f>
        <v>2.09</v>
      </c>
      <c r="U49" s="16">
        <f>IF((IF(OR(U$1="", $B49=""), 0, IF($B49&gt;'DOEE Payment Calculator'!$I$12, 0,  ((2/100)*FLOOR(MIN(U$1, 100000),5000)/5000)+MIN((('DOEE Payment Calculator'!$I$12+0.4-($B49+(2/100)*FLOOR(MIN(U$1, 100000),5000)/5000))/2), 0.4))))+$B49&gt;$B$5+0.2, 0, IF(OR(U$1="", $B49=""), 0, IF($B49&gt;'DOEE Payment Calculator'!$I$12, 0,  ((2/100)*FLOOR(MIN(U$1, 100000),5000)/5000)+MIN((('DOEE Payment Calculator'!$I$12+0.4-($B49+(2/100)*FLOOR(MIN(U$1, 100000),5000)/5000))/2), 0.4))))</f>
        <v>0.50999999999999979</v>
      </c>
      <c r="V49" s="19">
        <f t="shared" ref="V49" si="830">$B49+U49</f>
        <v>2.0999999999999996</v>
      </c>
      <c r="W49" s="16">
        <f>IF((IF(OR(W$1="", $B49=""), 0, IF($B49&gt;'DOEE Payment Calculator'!$I$12, 0,  ((2/100)*FLOOR(MIN(W$1, 100000),5000)/5000)+MIN((('DOEE Payment Calculator'!$I$12+0.4-($B49+(2/100)*FLOOR(MIN(W$1, 100000),5000)/5000))/2), 0.4))))+$B49&gt;$B$5+0.2, 0, IF(OR(W$1="", $B49=""), 0, IF($B49&gt;'DOEE Payment Calculator'!$I$12, 0,  ((2/100)*FLOOR(MIN(W$1, 100000),5000)/5000)+MIN((('DOEE Payment Calculator'!$I$12+0.4-($B49+(2/100)*FLOOR(MIN(W$1, 100000),5000)/5000))/2), 0.4))))</f>
        <v>0.5199999999999998</v>
      </c>
      <c r="X49" s="19">
        <f t="shared" ref="X49" si="831">$B49+W49</f>
        <v>2.11</v>
      </c>
      <c r="Y49" s="16">
        <f>IF((IF(OR(Y$1="", $B49=""), 0, IF($B49&gt;'DOEE Payment Calculator'!$I$12, 0,  ((2/100)*FLOOR(MIN(Y$1, 100000),5000)/5000)+MIN((('DOEE Payment Calculator'!$I$12+0.4-($B49+(2/100)*FLOOR(MIN(Y$1, 100000),5000)/5000))/2), 0.4))))+$B49&gt;$B$5+0.2, 0, IF(OR(Y$1="", $B49=""), 0, IF($B49&gt;'DOEE Payment Calculator'!$I$12, 0,  ((2/100)*FLOOR(MIN(Y$1, 100000),5000)/5000)+MIN((('DOEE Payment Calculator'!$I$12+0.4-($B49+(2/100)*FLOOR(MIN(Y$1, 100000),5000)/5000))/2), 0.4))))</f>
        <v>0.5299999999999998</v>
      </c>
      <c r="Z49" s="19">
        <f t="shared" ref="Z49" si="832">$B49+Y49</f>
        <v>2.12</v>
      </c>
      <c r="AA49" s="16">
        <f>IF((IF(OR(AA$1="", $B49=""), 0, IF($B49&gt;'DOEE Payment Calculator'!$I$12, 0,  ((2/100)*FLOOR(MIN(AA$1, 100000),5000)/5000)+MIN((('DOEE Payment Calculator'!$I$12+0.4-($B49+(2/100)*FLOOR(MIN(AA$1, 100000),5000)/5000))/2), 0.4))))+$B49&gt;$B$5+0.2, 0, IF(OR(AA$1="", $B49=""), 0, IF($B49&gt;'DOEE Payment Calculator'!$I$12, 0,  ((2/100)*FLOOR(MIN(AA$1, 100000),5000)/5000)+MIN((('DOEE Payment Calculator'!$I$12+0.4-($B49+(2/100)*FLOOR(MIN(AA$1, 100000),5000)/5000))/2), 0.4))))</f>
        <v>0.53999999999999981</v>
      </c>
      <c r="AB49" s="19">
        <f t="shared" ref="AB49" si="833">$B49+AA49</f>
        <v>2.13</v>
      </c>
      <c r="AC49" s="16">
        <f>IF((IF(OR(AC$1="", $B49=""), 0, IF($B49&gt;'DOEE Payment Calculator'!$I$12, 0,  ((2/100)*FLOOR(MIN(AC$1, 100000),5000)/5000)+MIN((('DOEE Payment Calculator'!$I$12+0.4-($B49+(2/100)*FLOOR(MIN(AC$1, 100000),5000)/5000))/2), 0.4))))+$B49&gt;$B$5+0.2, 0, IF(OR(AC$1="", $B49=""), 0, IF($B49&gt;'DOEE Payment Calculator'!$I$12, 0,  ((2/100)*FLOOR(MIN(AC$1, 100000),5000)/5000)+MIN((('DOEE Payment Calculator'!$I$12+0.4-($B49+(2/100)*FLOOR(MIN(AC$1, 100000),5000)/5000))/2), 0.4))))</f>
        <v>0.54999999999999982</v>
      </c>
      <c r="AD49" s="19">
        <f t="shared" ref="AD49" si="834">$B49+AC49</f>
        <v>2.1399999999999997</v>
      </c>
      <c r="AE49" s="16">
        <f>IF((IF(OR(AE$1="", $B49=""), 0, IF($B49&gt;'DOEE Payment Calculator'!$I$12, 0,  ((2/100)*FLOOR(MIN(AE$1, 100000),5000)/5000)+MIN((('DOEE Payment Calculator'!$I$12+0.4-($B49+(2/100)*FLOOR(MIN(AE$1, 100000),5000)/5000))/2), 0.4))))+$B49&gt;$B$5+0.2, 0, IF(OR(AE$1="", $B49=""), 0, IF($B49&gt;'DOEE Payment Calculator'!$I$12, 0,  ((2/100)*FLOOR(MIN(AE$1, 100000),5000)/5000)+MIN((('DOEE Payment Calculator'!$I$12+0.4-($B49+(2/100)*FLOOR(MIN(AE$1, 100000),5000)/5000))/2), 0.4))))</f>
        <v>0.55999999999999983</v>
      </c>
      <c r="AF49" s="19">
        <f t="shared" ref="AF49" si="835">$B49+AE49</f>
        <v>2.15</v>
      </c>
      <c r="AG49" s="16">
        <f>IF((IF(OR(AG$1="", $B49=""), 0, IF($B49&gt;'DOEE Payment Calculator'!$I$12, 0,  ((2/100)*FLOOR(MIN(AG$1, 100000),5000)/5000)+MIN((('DOEE Payment Calculator'!$I$12+0.4-($B49+(2/100)*FLOOR(MIN(AG$1, 100000),5000)/5000))/2), 0.4))))+$B49&gt;$B$5+0.2, 0, IF(OR(AG$1="", $B49=""), 0, IF($B49&gt;'DOEE Payment Calculator'!$I$12, 0,  ((2/100)*FLOOR(MIN(AG$1, 100000),5000)/5000)+MIN((('DOEE Payment Calculator'!$I$12+0.4-($B49+(2/100)*FLOOR(MIN(AG$1, 100000),5000)/5000))/2), 0.4))))</f>
        <v>0.56999999999999984</v>
      </c>
      <c r="AH49" s="19">
        <f t="shared" ref="AH49" si="836">$B49+AG49</f>
        <v>2.16</v>
      </c>
      <c r="AI49" s="16">
        <f>IF((IF(OR(AI$1="", $B49=""), 0, IF($B49&gt;'DOEE Payment Calculator'!$I$12, 0,  ((2/100)*FLOOR(MIN(AI$1, 100000),5000)/5000)+MIN((('DOEE Payment Calculator'!$I$12+0.4-($B49+(2/100)*FLOOR(MIN(AI$1, 100000),5000)/5000))/2), 0.4))))+$B49&gt;$B$5+0.2, 0, IF(OR(AI$1="", $B49=""), 0, IF($B49&gt;'DOEE Payment Calculator'!$I$12, 0,  ((2/100)*FLOOR(MIN(AI$1, 100000),5000)/5000)+MIN((('DOEE Payment Calculator'!$I$12+0.4-($B49+(2/100)*FLOOR(MIN(AI$1, 100000),5000)/5000))/2), 0.4))))</f>
        <v>0.57999999999999985</v>
      </c>
      <c r="AJ49" s="19">
        <f t="shared" ref="AJ49" si="837">$B49+AI49</f>
        <v>2.17</v>
      </c>
      <c r="AK49" s="16">
        <f>IF((IF(OR(AK$1="", $B49=""), 0, IF($B49&gt;'DOEE Payment Calculator'!$I$12, 0,  ((2/100)*FLOOR(MIN(AK$1, 100000),5000)/5000)+MIN((('DOEE Payment Calculator'!$I$12+0.4-($B49+(2/100)*FLOOR(MIN(AK$1, 100000),5000)/5000))/2), 0.4))))+$B49&gt;$B$5+0.2, 0, IF(OR(AK$1="", $B49=""), 0, IF($B49&gt;'DOEE Payment Calculator'!$I$12, 0,  ((2/100)*FLOOR(MIN(AK$1, 100000),5000)/5000)+MIN((('DOEE Payment Calculator'!$I$12+0.4-($B49+(2/100)*FLOOR(MIN(AK$1, 100000),5000)/5000))/2), 0.4))))</f>
        <v>0.58999999999999986</v>
      </c>
      <c r="AL49" s="19">
        <f t="shared" ref="AL49" si="838">$B49+AK49</f>
        <v>2.1799999999999997</v>
      </c>
      <c r="AM49" s="16">
        <f>IF((IF(OR(AM$1="", $B49=""), 0, IF($B49&gt;'DOEE Payment Calculator'!$I$12, 0,  ((2/100)*FLOOR(MIN(AM$1, 100000),5000)/5000)+MIN((('DOEE Payment Calculator'!$I$12+0.4-($B49+(2/100)*FLOOR(MIN(AM$1, 100000),5000)/5000))/2), 0.4))))+$B49&gt;$B$5+0.2, 0, IF(OR(AM$1="", $B49=""), 0, IF($B49&gt;'DOEE Payment Calculator'!$I$12, 0,  ((2/100)*FLOOR(MIN(AM$1, 100000),5000)/5000)+MIN((('DOEE Payment Calculator'!$I$12+0.4-($B49+(2/100)*FLOOR(MIN(AM$1, 100000),5000)/5000))/2), 0.4))))</f>
        <v>0.59999999999999976</v>
      </c>
      <c r="AN49" s="19">
        <f t="shared" ref="AN49" si="839">$B49+AM49</f>
        <v>2.19</v>
      </c>
      <c r="AO49" s="16">
        <f>IF((IF(OR(AO$1="", $B49=""), 0, IF($B49&gt;'DOEE Payment Calculator'!$I$12, 0,  ((2/100)*FLOOR(MIN(AO$1, 100000),5000)/5000)+MIN((('DOEE Payment Calculator'!$I$12+0.4-($B49+(2/100)*FLOOR(MIN(AO$1, 100000),5000)/5000))/2), 0.4))))+$B49&gt;$B$5+0.2, 0, IF(OR(AO$1="", $B49=""), 0, IF($B49&gt;'DOEE Payment Calculator'!$I$12, 0,  ((2/100)*FLOOR(MIN(AO$1, 100000),5000)/5000)+MIN((('DOEE Payment Calculator'!$I$12+0.4-($B49+(2/100)*FLOOR(MIN(AO$1, 100000),5000)/5000))/2), 0.4))))</f>
        <v>0.60999999999999976</v>
      </c>
      <c r="AP49" s="19">
        <f t="shared" ref="AP49" si="840">$B49+AO49</f>
        <v>2.1999999999999997</v>
      </c>
      <c r="AQ49" s="16">
        <f>IF((IF(OR(AQ$1="", $B49=""), 0, IF($B49&gt;'DOEE Payment Calculator'!$I$12, 0,  ((2/100)*FLOOR(MIN(AQ$1, 100000),5000)/5000)+MIN((('DOEE Payment Calculator'!$I$12+0.4-($B49+(2/100)*FLOOR(MIN(AQ$1, 100000),5000)/5000))/2), 0.4))))+$B49&gt;$B$5+0.2, 0, IF(OR(AQ$1="", $B49=""), 0, IF($B49&gt;'DOEE Payment Calculator'!$I$12, 0,  ((2/100)*FLOOR(MIN(AQ$1, 100000),5000)/5000)+MIN((('DOEE Payment Calculator'!$I$12+0.4-($B49+(2/100)*FLOOR(MIN(AQ$1, 100000),5000)/5000))/2), 0.4))))</f>
        <v>0.61999999999999977</v>
      </c>
      <c r="AR49" s="19">
        <f t="shared" ref="AR49" si="841">$B49+AQ49</f>
        <v>2.21</v>
      </c>
    </row>
    <row r="50" spans="2:44" ht="16.5" x14ac:dyDescent="0.3">
      <c r="B50" s="16">
        <f t="shared" si="23"/>
        <v>1.58</v>
      </c>
      <c r="C50" s="16">
        <f>IF((IF(OR(C$1="", $B50=""), 0, IF($B50&gt;'DOEE Payment Calculator'!$I$12, 0,  ((2/100)*FLOOR(MIN(C$1, 100000),5000)/5000)+MIN((('DOEE Payment Calculator'!$I$12+0.4-($B50+(2/100)*FLOOR(MIN(C$1, 100000),5000)/5000))/2), 0.4))))+$B50&gt;$B$5+0.2, 0, IF(OR(C$1="", $B50=""), 0, IF($B50&gt;'DOEE Payment Calculator'!$I$12, 0,  ((2/100)*FLOOR(MIN(C$1, 100000),5000)/5000)+MIN((('DOEE Payment Calculator'!$I$12+0.4-($B50+(2/100)*FLOOR(MIN(C$1, 100000),5000)/5000))/2), 0.4))))</f>
        <v>0.4</v>
      </c>
      <c r="D50" s="19">
        <f t="shared" si="594"/>
        <v>1.98</v>
      </c>
      <c r="E50" s="16">
        <f>IF((IF(OR(E$1="", $B50=""), 0, IF($B50&gt;'DOEE Payment Calculator'!$I$12, 0,  ((2/100)*FLOOR(MIN(E$1, 100000),5000)/5000)+MIN((('DOEE Payment Calculator'!$I$12+0.4-($B50+(2/100)*FLOOR(MIN(E$1, 100000),5000)/5000))/2), 0.4))))+$B50&gt;$B$5+0.2, 0, IF(OR(E$1="", $B50=""), 0, IF($B50&gt;'DOEE Payment Calculator'!$I$12, 0,  ((2/100)*FLOOR(MIN(E$1, 100000),5000)/5000)+MIN((('DOEE Payment Calculator'!$I$12+0.4-($B50+(2/100)*FLOOR(MIN(E$1, 100000),5000)/5000))/2), 0.4))))</f>
        <v>0.42000000000000004</v>
      </c>
      <c r="F50" s="19">
        <f t="shared" si="3"/>
        <v>2</v>
      </c>
      <c r="G50" s="16">
        <f>IF((IF(OR(G$1="", $B50=""), 0, IF($B50&gt;'DOEE Payment Calculator'!$I$12, 0,  ((2/100)*FLOOR(MIN(G$1, 100000),5000)/5000)+MIN((('DOEE Payment Calculator'!$I$12+0.4-($B50+(2/100)*FLOOR(MIN(G$1, 100000),5000)/5000))/2), 0.4))))+$B50&gt;$B$5+0.2, 0, IF(OR(G$1="", $B50=""), 0, IF($B50&gt;'DOEE Payment Calculator'!$I$12, 0,  ((2/100)*FLOOR(MIN(G$1, 100000),5000)/5000)+MIN((('DOEE Payment Calculator'!$I$12+0.4-($B50+(2/100)*FLOOR(MIN(G$1, 100000),5000)/5000))/2), 0.4))))</f>
        <v>0.44</v>
      </c>
      <c r="H50" s="19">
        <f t="shared" ref="H50" si="842">$B50+G50</f>
        <v>2.02</v>
      </c>
      <c r="I50" s="16">
        <f>IF((IF(OR(I$1="", $B50=""), 0, IF($B50&gt;'DOEE Payment Calculator'!$I$12, 0,  ((2/100)*FLOOR(MIN(I$1, 100000),5000)/5000)+MIN((('DOEE Payment Calculator'!$I$12+0.4-($B50+(2/100)*FLOOR(MIN(I$1, 100000),5000)/5000))/2), 0.4))))+$B50&gt;$B$5+0.2, 0, IF(OR(I$1="", $B50=""), 0, IF($B50&gt;'DOEE Payment Calculator'!$I$12, 0,  ((2/100)*FLOOR(MIN(I$1, 100000),5000)/5000)+MIN((('DOEE Payment Calculator'!$I$12+0.4-($B50+(2/100)*FLOOR(MIN(I$1, 100000),5000)/5000))/2), 0.4))))</f>
        <v>0.45499999999999979</v>
      </c>
      <c r="J50" s="19">
        <f t="shared" ref="J50" si="843">$B50+I50</f>
        <v>2.0349999999999997</v>
      </c>
      <c r="K50" s="16">
        <f>IF((IF(OR(K$1="", $B50=""), 0, IF($B50&gt;'DOEE Payment Calculator'!$I$12, 0,  ((2/100)*FLOOR(MIN(K$1, 100000),5000)/5000)+MIN((('DOEE Payment Calculator'!$I$12+0.4-($B50+(2/100)*FLOOR(MIN(K$1, 100000),5000)/5000))/2), 0.4))))+$B50&gt;$B$5+0.2, 0, IF(OR(K$1="", $B50=""), 0, IF($B50&gt;'DOEE Payment Calculator'!$I$12, 0,  ((2/100)*FLOOR(MIN(K$1, 100000),5000)/5000)+MIN((('DOEE Payment Calculator'!$I$12+0.4-($B50+(2/100)*FLOOR(MIN(K$1, 100000),5000)/5000))/2), 0.4))))</f>
        <v>0.4649999999999998</v>
      </c>
      <c r="L50" s="19">
        <f t="shared" ref="L50" si="844">$B50+K50</f>
        <v>2.0449999999999999</v>
      </c>
      <c r="M50" s="16">
        <f>IF((IF(OR(M$1="", $B50=""), 0, IF($B50&gt;'DOEE Payment Calculator'!$I$12, 0,  ((2/100)*FLOOR(MIN(M$1, 100000),5000)/5000)+MIN((('DOEE Payment Calculator'!$I$12+0.4-($B50+(2/100)*FLOOR(MIN(M$1, 100000),5000)/5000))/2), 0.4))))+$B50&gt;$B$5+0.2, 0, IF(OR(M$1="", $B50=""), 0, IF($B50&gt;'DOEE Payment Calculator'!$I$12, 0,  ((2/100)*FLOOR(MIN(M$1, 100000),5000)/5000)+MIN((('DOEE Payment Calculator'!$I$12+0.4-($B50+(2/100)*FLOOR(MIN(M$1, 100000),5000)/5000))/2), 0.4))))</f>
        <v>0.47499999999999976</v>
      </c>
      <c r="N50" s="19">
        <f t="shared" ref="N50" si="845">$B50+M50</f>
        <v>2.0549999999999997</v>
      </c>
      <c r="O50" s="16">
        <f>IF((IF(OR(O$1="", $B50=""), 0, IF($B50&gt;'DOEE Payment Calculator'!$I$12, 0,  ((2/100)*FLOOR(MIN(O$1, 100000),5000)/5000)+MIN((('DOEE Payment Calculator'!$I$12+0.4-($B50+(2/100)*FLOOR(MIN(O$1, 100000),5000)/5000))/2), 0.4))))+$B50&gt;$B$5+0.2, 0, IF(OR(O$1="", $B50=""), 0, IF($B50&gt;'DOEE Payment Calculator'!$I$12, 0,  ((2/100)*FLOOR(MIN(O$1, 100000),5000)/5000)+MIN((('DOEE Payment Calculator'!$I$12+0.4-($B50+(2/100)*FLOOR(MIN(O$1, 100000),5000)/5000))/2), 0.4))))</f>
        <v>0.48499999999999976</v>
      </c>
      <c r="P50" s="19">
        <f t="shared" ref="P50" si="846">$B50+O50</f>
        <v>2.0649999999999999</v>
      </c>
      <c r="Q50" s="16">
        <f>IF((IF(OR(Q$1="", $B50=""), 0, IF($B50&gt;'DOEE Payment Calculator'!$I$12, 0,  ((2/100)*FLOOR(MIN(Q$1, 100000),5000)/5000)+MIN((('DOEE Payment Calculator'!$I$12+0.4-($B50+(2/100)*FLOOR(MIN(Q$1, 100000),5000)/5000))/2), 0.4))))+$B50&gt;$B$5+0.2, 0, IF(OR(Q$1="", $B50=""), 0, IF($B50&gt;'DOEE Payment Calculator'!$I$12, 0,  ((2/100)*FLOOR(MIN(Q$1, 100000),5000)/5000)+MIN((('DOEE Payment Calculator'!$I$12+0.4-($B50+(2/100)*FLOOR(MIN(Q$1, 100000),5000)/5000))/2), 0.4))))</f>
        <v>0.49499999999999977</v>
      </c>
      <c r="R50" s="19">
        <f t="shared" ref="R50" si="847">$B50+Q50</f>
        <v>2.0749999999999997</v>
      </c>
      <c r="S50" s="16">
        <f>IF((IF(OR(S$1="", $B50=""), 0, IF($B50&gt;'DOEE Payment Calculator'!$I$12, 0,  ((2/100)*FLOOR(MIN(S$1, 100000),5000)/5000)+MIN((('DOEE Payment Calculator'!$I$12+0.4-($B50+(2/100)*FLOOR(MIN(S$1, 100000),5000)/5000))/2), 0.4))))+$B50&gt;$B$5+0.2, 0, IF(OR(S$1="", $B50=""), 0, IF($B50&gt;'DOEE Payment Calculator'!$I$12, 0,  ((2/100)*FLOOR(MIN(S$1, 100000),5000)/5000)+MIN((('DOEE Payment Calculator'!$I$12+0.4-($B50+(2/100)*FLOOR(MIN(S$1, 100000),5000)/5000))/2), 0.4))))</f>
        <v>0.50499999999999989</v>
      </c>
      <c r="T50" s="19">
        <f t="shared" ref="T50" si="848">$B50+S50</f>
        <v>2.085</v>
      </c>
      <c r="U50" s="16">
        <f>IF((IF(OR(U$1="", $B50=""), 0, IF($B50&gt;'DOEE Payment Calculator'!$I$12, 0,  ((2/100)*FLOOR(MIN(U$1, 100000),5000)/5000)+MIN((('DOEE Payment Calculator'!$I$12+0.4-($B50+(2/100)*FLOOR(MIN(U$1, 100000),5000)/5000))/2), 0.4))))+$B50&gt;$B$5+0.2, 0, IF(OR(U$1="", $B50=""), 0, IF($B50&gt;'DOEE Payment Calculator'!$I$12, 0,  ((2/100)*FLOOR(MIN(U$1, 100000),5000)/5000)+MIN((('DOEE Payment Calculator'!$I$12+0.4-($B50+(2/100)*FLOOR(MIN(U$1, 100000),5000)/5000))/2), 0.4))))</f>
        <v>0.5149999999999999</v>
      </c>
      <c r="V50" s="19">
        <f t="shared" ref="V50" si="849">$B50+U50</f>
        <v>2.0949999999999998</v>
      </c>
      <c r="W50" s="16">
        <f>IF((IF(OR(W$1="", $B50=""), 0, IF($B50&gt;'DOEE Payment Calculator'!$I$12, 0,  ((2/100)*FLOOR(MIN(W$1, 100000),5000)/5000)+MIN((('DOEE Payment Calculator'!$I$12+0.4-($B50+(2/100)*FLOOR(MIN(W$1, 100000),5000)/5000))/2), 0.4))))+$B50&gt;$B$5+0.2, 0, IF(OR(W$1="", $B50=""), 0, IF($B50&gt;'DOEE Payment Calculator'!$I$12, 0,  ((2/100)*FLOOR(MIN(W$1, 100000),5000)/5000)+MIN((('DOEE Payment Calculator'!$I$12+0.4-($B50+(2/100)*FLOOR(MIN(W$1, 100000),5000)/5000))/2), 0.4))))</f>
        <v>0.52499999999999991</v>
      </c>
      <c r="X50" s="19">
        <f t="shared" ref="X50" si="850">$B50+W50</f>
        <v>2.105</v>
      </c>
      <c r="Y50" s="16">
        <f>IF((IF(OR(Y$1="", $B50=""), 0, IF($B50&gt;'DOEE Payment Calculator'!$I$12, 0,  ((2/100)*FLOOR(MIN(Y$1, 100000),5000)/5000)+MIN((('DOEE Payment Calculator'!$I$12+0.4-($B50+(2/100)*FLOOR(MIN(Y$1, 100000),5000)/5000))/2), 0.4))))+$B50&gt;$B$5+0.2, 0, IF(OR(Y$1="", $B50=""), 0, IF($B50&gt;'DOEE Payment Calculator'!$I$12, 0,  ((2/100)*FLOOR(MIN(Y$1, 100000),5000)/5000)+MIN((('DOEE Payment Calculator'!$I$12+0.4-($B50+(2/100)*FLOOR(MIN(Y$1, 100000),5000)/5000))/2), 0.4))))</f>
        <v>0.53499999999999981</v>
      </c>
      <c r="Z50" s="19">
        <f t="shared" ref="Z50" si="851">$B50+Y50</f>
        <v>2.1149999999999998</v>
      </c>
      <c r="AA50" s="16">
        <f>IF((IF(OR(AA$1="", $B50=""), 0, IF($B50&gt;'DOEE Payment Calculator'!$I$12, 0,  ((2/100)*FLOOR(MIN(AA$1, 100000),5000)/5000)+MIN((('DOEE Payment Calculator'!$I$12+0.4-($B50+(2/100)*FLOOR(MIN(AA$1, 100000),5000)/5000))/2), 0.4))))+$B50&gt;$B$5+0.2, 0, IF(OR(AA$1="", $B50=""), 0, IF($B50&gt;'DOEE Payment Calculator'!$I$12, 0,  ((2/100)*FLOOR(MIN(AA$1, 100000),5000)/5000)+MIN((('DOEE Payment Calculator'!$I$12+0.4-($B50+(2/100)*FLOOR(MIN(AA$1, 100000),5000)/5000))/2), 0.4))))</f>
        <v>0.54499999999999982</v>
      </c>
      <c r="AB50" s="19">
        <f t="shared" ref="AB50" si="852">$B50+AA50</f>
        <v>2.125</v>
      </c>
      <c r="AC50" s="16">
        <f>IF((IF(OR(AC$1="", $B50=""), 0, IF($B50&gt;'DOEE Payment Calculator'!$I$12, 0,  ((2/100)*FLOOR(MIN(AC$1, 100000),5000)/5000)+MIN((('DOEE Payment Calculator'!$I$12+0.4-($B50+(2/100)*FLOOR(MIN(AC$1, 100000),5000)/5000))/2), 0.4))))+$B50&gt;$B$5+0.2, 0, IF(OR(AC$1="", $B50=""), 0, IF($B50&gt;'DOEE Payment Calculator'!$I$12, 0,  ((2/100)*FLOOR(MIN(AC$1, 100000),5000)/5000)+MIN((('DOEE Payment Calculator'!$I$12+0.4-($B50+(2/100)*FLOOR(MIN(AC$1, 100000),5000)/5000))/2), 0.4))))</f>
        <v>0.55499999999999983</v>
      </c>
      <c r="AD50" s="19">
        <f t="shared" ref="AD50" si="853">$B50+AC50</f>
        <v>2.1349999999999998</v>
      </c>
      <c r="AE50" s="16">
        <f>IF((IF(OR(AE$1="", $B50=""), 0, IF($B50&gt;'DOEE Payment Calculator'!$I$12, 0,  ((2/100)*FLOOR(MIN(AE$1, 100000),5000)/5000)+MIN((('DOEE Payment Calculator'!$I$12+0.4-($B50+(2/100)*FLOOR(MIN(AE$1, 100000),5000)/5000))/2), 0.4))))+$B50&gt;$B$5+0.2, 0, IF(OR(AE$1="", $B50=""), 0, IF($B50&gt;'DOEE Payment Calculator'!$I$12, 0,  ((2/100)*FLOOR(MIN(AE$1, 100000),5000)/5000)+MIN((('DOEE Payment Calculator'!$I$12+0.4-($B50+(2/100)*FLOOR(MIN(AE$1, 100000),5000)/5000))/2), 0.4))))</f>
        <v>0.56499999999999984</v>
      </c>
      <c r="AF50" s="19">
        <f t="shared" ref="AF50" si="854">$B50+AE50</f>
        <v>2.145</v>
      </c>
      <c r="AG50" s="16">
        <f>IF((IF(OR(AG$1="", $B50=""), 0, IF($B50&gt;'DOEE Payment Calculator'!$I$12, 0,  ((2/100)*FLOOR(MIN(AG$1, 100000),5000)/5000)+MIN((('DOEE Payment Calculator'!$I$12+0.4-($B50+(2/100)*FLOOR(MIN(AG$1, 100000),5000)/5000))/2), 0.4))))+$B50&gt;$B$5+0.2, 0, IF(OR(AG$1="", $B50=""), 0, IF($B50&gt;'DOEE Payment Calculator'!$I$12, 0,  ((2/100)*FLOOR(MIN(AG$1, 100000),5000)/5000)+MIN((('DOEE Payment Calculator'!$I$12+0.4-($B50+(2/100)*FLOOR(MIN(AG$1, 100000),5000)/5000))/2), 0.4))))</f>
        <v>0.57499999999999973</v>
      </c>
      <c r="AH50" s="19">
        <f t="shared" ref="AH50" si="855">$B50+AG50</f>
        <v>2.1549999999999998</v>
      </c>
      <c r="AI50" s="16">
        <f>IF((IF(OR(AI$1="", $B50=""), 0, IF($B50&gt;'DOEE Payment Calculator'!$I$12, 0,  ((2/100)*FLOOR(MIN(AI$1, 100000),5000)/5000)+MIN((('DOEE Payment Calculator'!$I$12+0.4-($B50+(2/100)*FLOOR(MIN(AI$1, 100000),5000)/5000))/2), 0.4))))+$B50&gt;$B$5+0.2, 0, IF(OR(AI$1="", $B50=""), 0, IF($B50&gt;'DOEE Payment Calculator'!$I$12, 0,  ((2/100)*FLOOR(MIN(AI$1, 100000),5000)/5000)+MIN((('DOEE Payment Calculator'!$I$12+0.4-($B50+(2/100)*FLOOR(MIN(AI$1, 100000),5000)/5000))/2), 0.4))))</f>
        <v>0.58499999999999974</v>
      </c>
      <c r="AJ50" s="19">
        <f t="shared" ref="AJ50" si="856">$B50+AI50</f>
        <v>2.165</v>
      </c>
      <c r="AK50" s="16">
        <f>IF((IF(OR(AK$1="", $B50=""), 0, IF($B50&gt;'DOEE Payment Calculator'!$I$12, 0,  ((2/100)*FLOOR(MIN(AK$1, 100000),5000)/5000)+MIN((('DOEE Payment Calculator'!$I$12+0.4-($B50+(2/100)*FLOOR(MIN(AK$1, 100000),5000)/5000))/2), 0.4))))+$B50&gt;$B$5+0.2, 0, IF(OR(AK$1="", $B50=""), 0, IF($B50&gt;'DOEE Payment Calculator'!$I$12, 0,  ((2/100)*FLOOR(MIN(AK$1, 100000),5000)/5000)+MIN((('DOEE Payment Calculator'!$I$12+0.4-($B50+(2/100)*FLOOR(MIN(AK$1, 100000),5000)/5000))/2), 0.4))))</f>
        <v>0.59499999999999975</v>
      </c>
      <c r="AL50" s="19">
        <f t="shared" ref="AL50" si="857">$B50+AK50</f>
        <v>2.1749999999999998</v>
      </c>
      <c r="AM50" s="16">
        <f>IF((IF(OR(AM$1="", $B50=""), 0, IF($B50&gt;'DOEE Payment Calculator'!$I$12, 0,  ((2/100)*FLOOR(MIN(AM$1, 100000),5000)/5000)+MIN((('DOEE Payment Calculator'!$I$12+0.4-($B50+(2/100)*FLOOR(MIN(AM$1, 100000),5000)/5000))/2), 0.4))))+$B50&gt;$B$5+0.2, 0, IF(OR(AM$1="", $B50=""), 0, IF($B50&gt;'DOEE Payment Calculator'!$I$12, 0,  ((2/100)*FLOOR(MIN(AM$1, 100000),5000)/5000)+MIN((('DOEE Payment Calculator'!$I$12+0.4-($B50+(2/100)*FLOOR(MIN(AM$1, 100000),5000)/5000))/2), 0.4))))</f>
        <v>0.60499999999999987</v>
      </c>
      <c r="AN50" s="19">
        <f t="shared" ref="AN50" si="858">$B50+AM50</f>
        <v>2.1850000000000001</v>
      </c>
      <c r="AO50" s="16">
        <f>IF((IF(OR(AO$1="", $B50=""), 0, IF($B50&gt;'DOEE Payment Calculator'!$I$12, 0,  ((2/100)*FLOOR(MIN(AO$1, 100000),5000)/5000)+MIN((('DOEE Payment Calculator'!$I$12+0.4-($B50+(2/100)*FLOOR(MIN(AO$1, 100000),5000)/5000))/2), 0.4))))+$B50&gt;$B$5+0.2, 0, IF(OR(AO$1="", $B50=""), 0, IF($B50&gt;'DOEE Payment Calculator'!$I$12, 0,  ((2/100)*FLOOR(MIN(AO$1, 100000),5000)/5000)+MIN((('DOEE Payment Calculator'!$I$12+0.4-($B50+(2/100)*FLOOR(MIN(AO$1, 100000),5000)/5000))/2), 0.4))))</f>
        <v>0.61499999999999988</v>
      </c>
      <c r="AP50" s="19">
        <f t="shared" ref="AP50" si="859">$B50+AO50</f>
        <v>2.1949999999999998</v>
      </c>
      <c r="AQ50" s="16">
        <f>IF((IF(OR(AQ$1="", $B50=""), 0, IF($B50&gt;'DOEE Payment Calculator'!$I$12, 0,  ((2/100)*FLOOR(MIN(AQ$1, 100000),5000)/5000)+MIN((('DOEE Payment Calculator'!$I$12+0.4-($B50+(2/100)*FLOOR(MIN(AQ$1, 100000),5000)/5000))/2), 0.4))))+$B50&gt;$B$5+0.2, 0, IF(OR(AQ$1="", $B50=""), 0, IF($B50&gt;'DOEE Payment Calculator'!$I$12, 0,  ((2/100)*FLOOR(MIN(AQ$1, 100000),5000)/5000)+MIN((('DOEE Payment Calculator'!$I$12+0.4-($B50+(2/100)*FLOOR(MIN(AQ$1, 100000),5000)/5000))/2), 0.4))))</f>
        <v>0.62499999999999989</v>
      </c>
      <c r="AR50" s="19">
        <f t="shared" ref="AR50" si="860">$B50+AQ50</f>
        <v>2.2050000000000001</v>
      </c>
    </row>
    <row r="51" spans="2:44" ht="16.5" x14ac:dyDescent="0.3">
      <c r="B51" s="16">
        <f t="shared" si="23"/>
        <v>1.57</v>
      </c>
      <c r="C51" s="16">
        <f>IF((IF(OR(C$1="", $B51=""), 0, IF($B51&gt;'DOEE Payment Calculator'!$I$12, 0,  ((2/100)*FLOOR(MIN(C$1, 100000),5000)/5000)+MIN((('DOEE Payment Calculator'!$I$12+0.4-($B51+(2/100)*FLOOR(MIN(C$1, 100000),5000)/5000))/2), 0.4))))+$B51&gt;$B$5+0.2, 0, IF(OR(C$1="", $B51=""), 0, IF($B51&gt;'DOEE Payment Calculator'!$I$12, 0,  ((2/100)*FLOOR(MIN(C$1, 100000),5000)/5000)+MIN((('DOEE Payment Calculator'!$I$12+0.4-($B51+(2/100)*FLOOR(MIN(C$1, 100000),5000)/5000))/2), 0.4))))</f>
        <v>0.4</v>
      </c>
      <c r="D51" s="19">
        <f t="shared" si="594"/>
        <v>1.9700000000000002</v>
      </c>
      <c r="E51" s="16">
        <f>IF((IF(OR(E$1="", $B51=""), 0, IF($B51&gt;'DOEE Payment Calculator'!$I$12, 0,  ((2/100)*FLOOR(MIN(E$1, 100000),5000)/5000)+MIN((('DOEE Payment Calculator'!$I$12+0.4-($B51+(2/100)*FLOOR(MIN(E$1, 100000),5000)/5000))/2), 0.4))))+$B51&gt;$B$5+0.2, 0, IF(OR(E$1="", $B51=""), 0, IF($B51&gt;'DOEE Payment Calculator'!$I$12, 0,  ((2/100)*FLOOR(MIN(E$1, 100000),5000)/5000)+MIN((('DOEE Payment Calculator'!$I$12+0.4-($B51+(2/100)*FLOOR(MIN(E$1, 100000),5000)/5000))/2), 0.4))))</f>
        <v>0.42000000000000004</v>
      </c>
      <c r="F51" s="19">
        <f t="shared" si="3"/>
        <v>1.9900000000000002</v>
      </c>
      <c r="G51" s="16">
        <f>IF((IF(OR(G$1="", $B51=""), 0, IF($B51&gt;'DOEE Payment Calculator'!$I$12, 0,  ((2/100)*FLOOR(MIN(G$1, 100000),5000)/5000)+MIN((('DOEE Payment Calculator'!$I$12+0.4-($B51+(2/100)*FLOOR(MIN(G$1, 100000),5000)/5000))/2), 0.4))))+$B51&gt;$B$5+0.2, 0, IF(OR(G$1="", $B51=""), 0, IF($B51&gt;'DOEE Payment Calculator'!$I$12, 0,  ((2/100)*FLOOR(MIN(G$1, 100000),5000)/5000)+MIN((('DOEE Payment Calculator'!$I$12+0.4-($B51+(2/100)*FLOOR(MIN(G$1, 100000),5000)/5000))/2), 0.4))))</f>
        <v>0.44</v>
      </c>
      <c r="H51" s="19">
        <f t="shared" ref="H51" si="861">$B51+G51</f>
        <v>2.0100000000000002</v>
      </c>
      <c r="I51" s="16">
        <f>IF((IF(OR(I$1="", $B51=""), 0, IF($B51&gt;'DOEE Payment Calculator'!$I$12, 0,  ((2/100)*FLOOR(MIN(I$1, 100000),5000)/5000)+MIN((('DOEE Payment Calculator'!$I$12+0.4-($B51+(2/100)*FLOOR(MIN(I$1, 100000),5000)/5000))/2), 0.4))))+$B51&gt;$B$5+0.2, 0, IF(OR(I$1="", $B51=""), 0, IF($B51&gt;'DOEE Payment Calculator'!$I$12, 0,  ((2/100)*FLOOR(MIN(I$1, 100000),5000)/5000)+MIN((('DOEE Payment Calculator'!$I$12+0.4-($B51+(2/100)*FLOOR(MIN(I$1, 100000),5000)/5000))/2), 0.4))))</f>
        <v>0.4599999999999998</v>
      </c>
      <c r="J51" s="19">
        <f t="shared" ref="J51" si="862">$B51+I51</f>
        <v>2.0299999999999998</v>
      </c>
      <c r="K51" s="16">
        <f>IF((IF(OR(K$1="", $B51=""), 0, IF($B51&gt;'DOEE Payment Calculator'!$I$12, 0,  ((2/100)*FLOOR(MIN(K$1, 100000),5000)/5000)+MIN((('DOEE Payment Calculator'!$I$12+0.4-($B51+(2/100)*FLOOR(MIN(K$1, 100000),5000)/5000))/2), 0.4))))+$B51&gt;$B$5+0.2, 0, IF(OR(K$1="", $B51=""), 0, IF($B51&gt;'DOEE Payment Calculator'!$I$12, 0,  ((2/100)*FLOOR(MIN(K$1, 100000),5000)/5000)+MIN((('DOEE Payment Calculator'!$I$12+0.4-($B51+(2/100)*FLOOR(MIN(K$1, 100000),5000)/5000))/2), 0.4))))</f>
        <v>0.46999999999999981</v>
      </c>
      <c r="L51" s="19">
        <f t="shared" ref="L51" si="863">$B51+K51</f>
        <v>2.04</v>
      </c>
      <c r="M51" s="16">
        <f>IF((IF(OR(M$1="", $B51=""), 0, IF($B51&gt;'DOEE Payment Calculator'!$I$12, 0,  ((2/100)*FLOOR(MIN(M$1, 100000),5000)/5000)+MIN((('DOEE Payment Calculator'!$I$12+0.4-($B51+(2/100)*FLOOR(MIN(M$1, 100000),5000)/5000))/2), 0.4))))+$B51&gt;$B$5+0.2, 0, IF(OR(M$1="", $B51=""), 0, IF($B51&gt;'DOEE Payment Calculator'!$I$12, 0,  ((2/100)*FLOOR(MIN(M$1, 100000),5000)/5000)+MIN((('DOEE Payment Calculator'!$I$12+0.4-($B51+(2/100)*FLOOR(MIN(M$1, 100000),5000)/5000))/2), 0.4))))</f>
        <v>0.47999999999999976</v>
      </c>
      <c r="N51" s="19">
        <f t="shared" ref="N51" si="864">$B51+M51</f>
        <v>2.0499999999999998</v>
      </c>
      <c r="O51" s="16">
        <f>IF((IF(OR(O$1="", $B51=""), 0, IF($B51&gt;'DOEE Payment Calculator'!$I$12, 0,  ((2/100)*FLOOR(MIN(O$1, 100000),5000)/5000)+MIN((('DOEE Payment Calculator'!$I$12+0.4-($B51+(2/100)*FLOOR(MIN(O$1, 100000),5000)/5000))/2), 0.4))))+$B51&gt;$B$5+0.2, 0, IF(OR(O$1="", $B51=""), 0, IF($B51&gt;'DOEE Payment Calculator'!$I$12, 0,  ((2/100)*FLOOR(MIN(O$1, 100000),5000)/5000)+MIN((('DOEE Payment Calculator'!$I$12+0.4-($B51+(2/100)*FLOOR(MIN(O$1, 100000),5000)/5000))/2), 0.4))))</f>
        <v>0.48999999999999988</v>
      </c>
      <c r="P51" s="19">
        <f t="shared" ref="P51" si="865">$B51+O51</f>
        <v>2.06</v>
      </c>
      <c r="Q51" s="16">
        <f>IF((IF(OR(Q$1="", $B51=""), 0, IF($B51&gt;'DOEE Payment Calculator'!$I$12, 0,  ((2/100)*FLOOR(MIN(Q$1, 100000),5000)/5000)+MIN((('DOEE Payment Calculator'!$I$12+0.4-($B51+(2/100)*FLOOR(MIN(Q$1, 100000),5000)/5000))/2), 0.4))))+$B51&gt;$B$5+0.2, 0, IF(OR(Q$1="", $B51=""), 0, IF($B51&gt;'DOEE Payment Calculator'!$I$12, 0,  ((2/100)*FLOOR(MIN(Q$1, 100000),5000)/5000)+MIN((('DOEE Payment Calculator'!$I$12+0.4-($B51+(2/100)*FLOOR(MIN(Q$1, 100000),5000)/5000))/2), 0.4))))</f>
        <v>0.49999999999999989</v>
      </c>
      <c r="R51" s="19">
        <f t="shared" ref="R51" si="866">$B51+Q51</f>
        <v>2.0699999999999998</v>
      </c>
      <c r="S51" s="16">
        <f>IF((IF(OR(S$1="", $B51=""), 0, IF($B51&gt;'DOEE Payment Calculator'!$I$12, 0,  ((2/100)*FLOOR(MIN(S$1, 100000),5000)/5000)+MIN((('DOEE Payment Calculator'!$I$12+0.4-($B51+(2/100)*FLOOR(MIN(S$1, 100000),5000)/5000))/2), 0.4))))+$B51&gt;$B$5+0.2, 0, IF(OR(S$1="", $B51=""), 0, IF($B51&gt;'DOEE Payment Calculator'!$I$12, 0,  ((2/100)*FLOOR(MIN(S$1, 100000),5000)/5000)+MIN((('DOEE Payment Calculator'!$I$12+0.4-($B51+(2/100)*FLOOR(MIN(S$1, 100000),5000)/5000))/2), 0.4))))</f>
        <v>0.5099999999999999</v>
      </c>
      <c r="T51" s="19">
        <f t="shared" ref="T51" si="867">$B51+S51</f>
        <v>2.08</v>
      </c>
      <c r="U51" s="16">
        <f>IF((IF(OR(U$1="", $B51=""), 0, IF($B51&gt;'DOEE Payment Calculator'!$I$12, 0,  ((2/100)*FLOOR(MIN(U$1, 100000),5000)/5000)+MIN((('DOEE Payment Calculator'!$I$12+0.4-($B51+(2/100)*FLOOR(MIN(U$1, 100000),5000)/5000))/2), 0.4))))+$B51&gt;$B$5+0.2, 0, IF(OR(U$1="", $B51=""), 0, IF($B51&gt;'DOEE Payment Calculator'!$I$12, 0,  ((2/100)*FLOOR(MIN(U$1, 100000),5000)/5000)+MIN((('DOEE Payment Calculator'!$I$12+0.4-($B51+(2/100)*FLOOR(MIN(U$1, 100000),5000)/5000))/2), 0.4))))</f>
        <v>0.5199999999999998</v>
      </c>
      <c r="V51" s="19">
        <f t="shared" ref="V51" si="868">$B51+U51</f>
        <v>2.09</v>
      </c>
      <c r="W51" s="16">
        <f>IF((IF(OR(W$1="", $B51=""), 0, IF($B51&gt;'DOEE Payment Calculator'!$I$12, 0,  ((2/100)*FLOOR(MIN(W$1, 100000),5000)/5000)+MIN((('DOEE Payment Calculator'!$I$12+0.4-($B51+(2/100)*FLOOR(MIN(W$1, 100000),5000)/5000))/2), 0.4))))+$B51&gt;$B$5+0.2, 0, IF(OR(W$1="", $B51=""), 0, IF($B51&gt;'DOEE Payment Calculator'!$I$12, 0,  ((2/100)*FLOOR(MIN(W$1, 100000),5000)/5000)+MIN((('DOEE Payment Calculator'!$I$12+0.4-($B51+(2/100)*FLOOR(MIN(W$1, 100000),5000)/5000))/2), 0.4))))</f>
        <v>0.5299999999999998</v>
      </c>
      <c r="X51" s="19">
        <f t="shared" ref="X51" si="869">$B51+W51</f>
        <v>2.0999999999999996</v>
      </c>
      <c r="Y51" s="16">
        <f>IF((IF(OR(Y$1="", $B51=""), 0, IF($B51&gt;'DOEE Payment Calculator'!$I$12, 0,  ((2/100)*FLOOR(MIN(Y$1, 100000),5000)/5000)+MIN((('DOEE Payment Calculator'!$I$12+0.4-($B51+(2/100)*FLOOR(MIN(Y$1, 100000),5000)/5000))/2), 0.4))))+$B51&gt;$B$5+0.2, 0, IF(OR(Y$1="", $B51=""), 0, IF($B51&gt;'DOEE Payment Calculator'!$I$12, 0,  ((2/100)*FLOOR(MIN(Y$1, 100000),5000)/5000)+MIN((('DOEE Payment Calculator'!$I$12+0.4-($B51+(2/100)*FLOOR(MIN(Y$1, 100000),5000)/5000))/2), 0.4))))</f>
        <v>0.53999999999999981</v>
      </c>
      <c r="Z51" s="19">
        <f t="shared" ref="Z51" si="870">$B51+Y51</f>
        <v>2.11</v>
      </c>
      <c r="AA51" s="16">
        <f>IF((IF(OR(AA$1="", $B51=""), 0, IF($B51&gt;'DOEE Payment Calculator'!$I$12, 0,  ((2/100)*FLOOR(MIN(AA$1, 100000),5000)/5000)+MIN((('DOEE Payment Calculator'!$I$12+0.4-($B51+(2/100)*FLOOR(MIN(AA$1, 100000),5000)/5000))/2), 0.4))))+$B51&gt;$B$5+0.2, 0, IF(OR(AA$1="", $B51=""), 0, IF($B51&gt;'DOEE Payment Calculator'!$I$12, 0,  ((2/100)*FLOOR(MIN(AA$1, 100000),5000)/5000)+MIN((('DOEE Payment Calculator'!$I$12+0.4-($B51+(2/100)*FLOOR(MIN(AA$1, 100000),5000)/5000))/2), 0.4))))</f>
        <v>0.54999999999999982</v>
      </c>
      <c r="AB51" s="19">
        <f t="shared" ref="AB51" si="871">$B51+AA51</f>
        <v>2.12</v>
      </c>
      <c r="AC51" s="16">
        <f>IF((IF(OR(AC$1="", $B51=""), 0, IF($B51&gt;'DOEE Payment Calculator'!$I$12, 0,  ((2/100)*FLOOR(MIN(AC$1, 100000),5000)/5000)+MIN((('DOEE Payment Calculator'!$I$12+0.4-($B51+(2/100)*FLOOR(MIN(AC$1, 100000),5000)/5000))/2), 0.4))))+$B51&gt;$B$5+0.2, 0, IF(OR(AC$1="", $B51=""), 0, IF($B51&gt;'DOEE Payment Calculator'!$I$12, 0,  ((2/100)*FLOOR(MIN(AC$1, 100000),5000)/5000)+MIN((('DOEE Payment Calculator'!$I$12+0.4-($B51+(2/100)*FLOOR(MIN(AC$1, 100000),5000)/5000))/2), 0.4))))</f>
        <v>0.55999999999999983</v>
      </c>
      <c r="AD51" s="19">
        <f t="shared" ref="AD51" si="872">$B51+AC51</f>
        <v>2.13</v>
      </c>
      <c r="AE51" s="16">
        <f>IF((IF(OR(AE$1="", $B51=""), 0, IF($B51&gt;'DOEE Payment Calculator'!$I$12, 0,  ((2/100)*FLOOR(MIN(AE$1, 100000),5000)/5000)+MIN((('DOEE Payment Calculator'!$I$12+0.4-($B51+(2/100)*FLOOR(MIN(AE$1, 100000),5000)/5000))/2), 0.4))))+$B51&gt;$B$5+0.2, 0, IF(OR(AE$1="", $B51=""), 0, IF($B51&gt;'DOEE Payment Calculator'!$I$12, 0,  ((2/100)*FLOOR(MIN(AE$1, 100000),5000)/5000)+MIN((('DOEE Payment Calculator'!$I$12+0.4-($B51+(2/100)*FLOOR(MIN(AE$1, 100000),5000)/5000))/2), 0.4))))</f>
        <v>0.56999999999999984</v>
      </c>
      <c r="AF51" s="19">
        <f t="shared" ref="AF51" si="873">$B51+AE51</f>
        <v>2.1399999999999997</v>
      </c>
      <c r="AG51" s="16">
        <f>IF((IF(OR(AG$1="", $B51=""), 0, IF($B51&gt;'DOEE Payment Calculator'!$I$12, 0,  ((2/100)*FLOOR(MIN(AG$1, 100000),5000)/5000)+MIN((('DOEE Payment Calculator'!$I$12+0.4-($B51+(2/100)*FLOOR(MIN(AG$1, 100000),5000)/5000))/2), 0.4))))+$B51&gt;$B$5+0.2, 0, IF(OR(AG$1="", $B51=""), 0, IF($B51&gt;'DOEE Payment Calculator'!$I$12, 0,  ((2/100)*FLOOR(MIN(AG$1, 100000),5000)/5000)+MIN((('DOEE Payment Calculator'!$I$12+0.4-($B51+(2/100)*FLOOR(MIN(AG$1, 100000),5000)/5000))/2), 0.4))))</f>
        <v>0.57999999999999985</v>
      </c>
      <c r="AH51" s="19">
        <f t="shared" ref="AH51" si="874">$B51+AG51</f>
        <v>2.15</v>
      </c>
      <c r="AI51" s="16">
        <f>IF((IF(OR(AI$1="", $B51=""), 0, IF($B51&gt;'DOEE Payment Calculator'!$I$12, 0,  ((2/100)*FLOOR(MIN(AI$1, 100000),5000)/5000)+MIN((('DOEE Payment Calculator'!$I$12+0.4-($B51+(2/100)*FLOOR(MIN(AI$1, 100000),5000)/5000))/2), 0.4))))+$B51&gt;$B$5+0.2, 0, IF(OR(AI$1="", $B51=""), 0, IF($B51&gt;'DOEE Payment Calculator'!$I$12, 0,  ((2/100)*FLOOR(MIN(AI$1, 100000),5000)/5000)+MIN((('DOEE Payment Calculator'!$I$12+0.4-($B51+(2/100)*FLOOR(MIN(AI$1, 100000),5000)/5000))/2), 0.4))))</f>
        <v>0.58999999999999986</v>
      </c>
      <c r="AJ51" s="19">
        <f t="shared" ref="AJ51" si="875">$B51+AI51</f>
        <v>2.16</v>
      </c>
      <c r="AK51" s="16">
        <f>IF((IF(OR(AK$1="", $B51=""), 0, IF($B51&gt;'DOEE Payment Calculator'!$I$12, 0,  ((2/100)*FLOOR(MIN(AK$1, 100000),5000)/5000)+MIN((('DOEE Payment Calculator'!$I$12+0.4-($B51+(2/100)*FLOOR(MIN(AK$1, 100000),5000)/5000))/2), 0.4))))+$B51&gt;$B$5+0.2, 0, IF(OR(AK$1="", $B51=""), 0, IF($B51&gt;'DOEE Payment Calculator'!$I$12, 0,  ((2/100)*FLOOR(MIN(AK$1, 100000),5000)/5000)+MIN((('DOEE Payment Calculator'!$I$12+0.4-($B51+(2/100)*FLOOR(MIN(AK$1, 100000),5000)/5000))/2), 0.4))))</f>
        <v>0.59999999999999987</v>
      </c>
      <c r="AL51" s="19">
        <f t="shared" ref="AL51" si="876">$B51+AK51</f>
        <v>2.17</v>
      </c>
      <c r="AM51" s="16">
        <f>IF((IF(OR(AM$1="", $B51=""), 0, IF($B51&gt;'DOEE Payment Calculator'!$I$12, 0,  ((2/100)*FLOOR(MIN(AM$1, 100000),5000)/5000)+MIN((('DOEE Payment Calculator'!$I$12+0.4-($B51+(2/100)*FLOOR(MIN(AM$1, 100000),5000)/5000))/2), 0.4))))+$B51&gt;$B$5+0.2, 0, IF(OR(AM$1="", $B51=""), 0, IF($B51&gt;'DOEE Payment Calculator'!$I$12, 0,  ((2/100)*FLOOR(MIN(AM$1, 100000),5000)/5000)+MIN((('DOEE Payment Calculator'!$I$12+0.4-($B51+(2/100)*FLOOR(MIN(AM$1, 100000),5000)/5000))/2), 0.4))))</f>
        <v>0.60999999999999976</v>
      </c>
      <c r="AN51" s="19">
        <f t="shared" ref="AN51" si="877">$B51+AM51</f>
        <v>2.1799999999999997</v>
      </c>
      <c r="AO51" s="16">
        <f>IF((IF(OR(AO$1="", $B51=""), 0, IF($B51&gt;'DOEE Payment Calculator'!$I$12, 0,  ((2/100)*FLOOR(MIN(AO$1, 100000),5000)/5000)+MIN((('DOEE Payment Calculator'!$I$12+0.4-($B51+(2/100)*FLOOR(MIN(AO$1, 100000),5000)/5000))/2), 0.4))))+$B51&gt;$B$5+0.2, 0, IF(OR(AO$1="", $B51=""), 0, IF($B51&gt;'DOEE Payment Calculator'!$I$12, 0,  ((2/100)*FLOOR(MIN(AO$1, 100000),5000)/5000)+MIN((('DOEE Payment Calculator'!$I$12+0.4-($B51+(2/100)*FLOOR(MIN(AO$1, 100000),5000)/5000))/2), 0.4))))</f>
        <v>0.61999999999999977</v>
      </c>
      <c r="AP51" s="19">
        <f t="shared" ref="AP51" si="878">$B51+AO51</f>
        <v>2.19</v>
      </c>
      <c r="AQ51" s="16">
        <f>IF((IF(OR(AQ$1="", $B51=""), 0, IF($B51&gt;'DOEE Payment Calculator'!$I$12, 0,  ((2/100)*FLOOR(MIN(AQ$1, 100000),5000)/5000)+MIN((('DOEE Payment Calculator'!$I$12+0.4-($B51+(2/100)*FLOOR(MIN(AQ$1, 100000),5000)/5000))/2), 0.4))))+$B51&gt;$B$5+0.2, 0, IF(OR(AQ$1="", $B51=""), 0, IF($B51&gt;'DOEE Payment Calculator'!$I$12, 0,  ((2/100)*FLOOR(MIN(AQ$1, 100000),5000)/5000)+MIN((('DOEE Payment Calculator'!$I$12+0.4-($B51+(2/100)*FLOOR(MIN(AQ$1, 100000),5000)/5000))/2), 0.4))))</f>
        <v>0.62999999999999978</v>
      </c>
      <c r="AR51" s="19">
        <f t="shared" ref="AR51" si="879">$B51+AQ51</f>
        <v>2.1999999999999997</v>
      </c>
    </row>
    <row r="52" spans="2:44" ht="16.5" x14ac:dyDescent="0.3">
      <c r="B52" s="16">
        <f t="shared" si="23"/>
        <v>1.56</v>
      </c>
      <c r="C52" s="16">
        <f>IF((IF(OR(C$1="", $B52=""), 0, IF($B52&gt;'DOEE Payment Calculator'!$I$12, 0,  ((2/100)*FLOOR(MIN(C$1, 100000),5000)/5000)+MIN((('DOEE Payment Calculator'!$I$12+0.4-($B52+(2/100)*FLOOR(MIN(C$1, 100000),5000)/5000))/2), 0.4))))+$B52&gt;$B$5+0.2, 0, IF(OR(C$1="", $B52=""), 0, IF($B52&gt;'DOEE Payment Calculator'!$I$12, 0,  ((2/100)*FLOOR(MIN(C$1, 100000),5000)/5000)+MIN((('DOEE Payment Calculator'!$I$12+0.4-($B52+(2/100)*FLOOR(MIN(C$1, 100000),5000)/5000))/2), 0.4))))</f>
        <v>0.4</v>
      </c>
      <c r="D52" s="19">
        <f t="shared" si="594"/>
        <v>1.96</v>
      </c>
      <c r="E52" s="16">
        <f>IF((IF(OR(E$1="", $B52=""), 0, IF($B52&gt;'DOEE Payment Calculator'!$I$12, 0,  ((2/100)*FLOOR(MIN(E$1, 100000),5000)/5000)+MIN((('DOEE Payment Calculator'!$I$12+0.4-($B52+(2/100)*FLOOR(MIN(E$1, 100000),5000)/5000))/2), 0.4))))+$B52&gt;$B$5+0.2, 0, IF(OR(E$1="", $B52=""), 0, IF($B52&gt;'DOEE Payment Calculator'!$I$12, 0,  ((2/100)*FLOOR(MIN(E$1, 100000),5000)/5000)+MIN((('DOEE Payment Calculator'!$I$12+0.4-($B52+(2/100)*FLOOR(MIN(E$1, 100000),5000)/5000))/2), 0.4))))</f>
        <v>0.42000000000000004</v>
      </c>
      <c r="F52" s="19">
        <f t="shared" si="3"/>
        <v>1.98</v>
      </c>
      <c r="G52" s="16">
        <f>IF((IF(OR(G$1="", $B52=""), 0, IF($B52&gt;'DOEE Payment Calculator'!$I$12, 0,  ((2/100)*FLOOR(MIN(G$1, 100000),5000)/5000)+MIN((('DOEE Payment Calculator'!$I$12+0.4-($B52+(2/100)*FLOOR(MIN(G$1, 100000),5000)/5000))/2), 0.4))))+$B52&gt;$B$5+0.2, 0, IF(OR(G$1="", $B52=""), 0, IF($B52&gt;'DOEE Payment Calculator'!$I$12, 0,  ((2/100)*FLOOR(MIN(G$1, 100000),5000)/5000)+MIN((('DOEE Payment Calculator'!$I$12+0.4-($B52+(2/100)*FLOOR(MIN(G$1, 100000),5000)/5000))/2), 0.4))))</f>
        <v>0.44</v>
      </c>
      <c r="H52" s="19">
        <f t="shared" ref="H52" si="880">$B52+G52</f>
        <v>2</v>
      </c>
      <c r="I52" s="16">
        <f>IF((IF(OR(I$1="", $B52=""), 0, IF($B52&gt;'DOEE Payment Calculator'!$I$12, 0,  ((2/100)*FLOOR(MIN(I$1, 100000),5000)/5000)+MIN((('DOEE Payment Calculator'!$I$12+0.4-($B52+(2/100)*FLOOR(MIN(I$1, 100000),5000)/5000))/2), 0.4))))+$B52&gt;$B$5+0.2, 0, IF(OR(I$1="", $B52=""), 0, IF($B52&gt;'DOEE Payment Calculator'!$I$12, 0,  ((2/100)*FLOOR(MIN(I$1, 100000),5000)/5000)+MIN((('DOEE Payment Calculator'!$I$12+0.4-($B52+(2/100)*FLOOR(MIN(I$1, 100000),5000)/5000))/2), 0.4))))</f>
        <v>0.46</v>
      </c>
      <c r="J52" s="19">
        <f t="shared" ref="J52" si="881">$B52+I52</f>
        <v>2.02</v>
      </c>
      <c r="K52" s="16">
        <f>IF((IF(OR(K$1="", $B52=""), 0, IF($B52&gt;'DOEE Payment Calculator'!$I$12, 0,  ((2/100)*FLOOR(MIN(K$1, 100000),5000)/5000)+MIN((('DOEE Payment Calculator'!$I$12+0.4-($B52+(2/100)*FLOOR(MIN(K$1, 100000),5000)/5000))/2), 0.4))))+$B52&gt;$B$5+0.2, 0, IF(OR(K$1="", $B52=""), 0, IF($B52&gt;'DOEE Payment Calculator'!$I$12, 0,  ((2/100)*FLOOR(MIN(K$1, 100000),5000)/5000)+MIN((('DOEE Payment Calculator'!$I$12+0.4-($B52+(2/100)*FLOOR(MIN(K$1, 100000),5000)/5000))/2), 0.4))))</f>
        <v>0.47499999999999981</v>
      </c>
      <c r="L52" s="19">
        <f t="shared" ref="L52" si="882">$B52+K52</f>
        <v>2.0349999999999997</v>
      </c>
      <c r="M52" s="16">
        <f>IF((IF(OR(M$1="", $B52=""), 0, IF($B52&gt;'DOEE Payment Calculator'!$I$12, 0,  ((2/100)*FLOOR(MIN(M$1, 100000),5000)/5000)+MIN((('DOEE Payment Calculator'!$I$12+0.4-($B52+(2/100)*FLOOR(MIN(M$1, 100000),5000)/5000))/2), 0.4))))+$B52&gt;$B$5+0.2, 0, IF(OR(M$1="", $B52=""), 0, IF($B52&gt;'DOEE Payment Calculator'!$I$12, 0,  ((2/100)*FLOOR(MIN(M$1, 100000),5000)/5000)+MIN((('DOEE Payment Calculator'!$I$12+0.4-($B52+(2/100)*FLOOR(MIN(M$1, 100000),5000)/5000))/2), 0.4))))</f>
        <v>0.48499999999999976</v>
      </c>
      <c r="N52" s="19">
        <f t="shared" ref="N52" si="883">$B52+M52</f>
        <v>2.0449999999999999</v>
      </c>
      <c r="O52" s="16">
        <f>IF((IF(OR(O$1="", $B52=""), 0, IF($B52&gt;'DOEE Payment Calculator'!$I$12, 0,  ((2/100)*FLOOR(MIN(O$1, 100000),5000)/5000)+MIN((('DOEE Payment Calculator'!$I$12+0.4-($B52+(2/100)*FLOOR(MIN(O$1, 100000),5000)/5000))/2), 0.4))))+$B52&gt;$B$5+0.2, 0, IF(OR(O$1="", $B52=""), 0, IF($B52&gt;'DOEE Payment Calculator'!$I$12, 0,  ((2/100)*FLOOR(MIN(O$1, 100000),5000)/5000)+MIN((('DOEE Payment Calculator'!$I$12+0.4-($B52+(2/100)*FLOOR(MIN(O$1, 100000),5000)/5000))/2), 0.4))))</f>
        <v>0.49499999999999977</v>
      </c>
      <c r="P52" s="19">
        <f t="shared" ref="P52" si="884">$B52+O52</f>
        <v>2.0549999999999997</v>
      </c>
      <c r="Q52" s="16">
        <f>IF((IF(OR(Q$1="", $B52=""), 0, IF($B52&gt;'DOEE Payment Calculator'!$I$12, 0,  ((2/100)*FLOOR(MIN(Q$1, 100000),5000)/5000)+MIN((('DOEE Payment Calculator'!$I$12+0.4-($B52+(2/100)*FLOOR(MIN(Q$1, 100000),5000)/5000))/2), 0.4))))+$B52&gt;$B$5+0.2, 0, IF(OR(Q$1="", $B52=""), 0, IF($B52&gt;'DOEE Payment Calculator'!$I$12, 0,  ((2/100)*FLOOR(MIN(Q$1, 100000),5000)/5000)+MIN((('DOEE Payment Calculator'!$I$12+0.4-($B52+(2/100)*FLOOR(MIN(Q$1, 100000),5000)/5000))/2), 0.4))))</f>
        <v>0.50499999999999978</v>
      </c>
      <c r="R52" s="19">
        <f t="shared" ref="R52" si="885">$B52+Q52</f>
        <v>2.0649999999999999</v>
      </c>
      <c r="S52" s="16">
        <f>IF((IF(OR(S$1="", $B52=""), 0, IF($B52&gt;'DOEE Payment Calculator'!$I$12, 0,  ((2/100)*FLOOR(MIN(S$1, 100000),5000)/5000)+MIN((('DOEE Payment Calculator'!$I$12+0.4-($B52+(2/100)*FLOOR(MIN(S$1, 100000),5000)/5000))/2), 0.4))))+$B52&gt;$B$5+0.2, 0, IF(OR(S$1="", $B52=""), 0, IF($B52&gt;'DOEE Payment Calculator'!$I$12, 0,  ((2/100)*FLOOR(MIN(S$1, 100000),5000)/5000)+MIN((('DOEE Payment Calculator'!$I$12+0.4-($B52+(2/100)*FLOOR(MIN(S$1, 100000),5000)/5000))/2), 0.4))))</f>
        <v>0.5149999999999999</v>
      </c>
      <c r="T52" s="19">
        <f t="shared" ref="T52" si="886">$B52+S52</f>
        <v>2.0750000000000002</v>
      </c>
      <c r="U52" s="16">
        <f>IF((IF(OR(U$1="", $B52=""), 0, IF($B52&gt;'DOEE Payment Calculator'!$I$12, 0,  ((2/100)*FLOOR(MIN(U$1, 100000),5000)/5000)+MIN((('DOEE Payment Calculator'!$I$12+0.4-($B52+(2/100)*FLOOR(MIN(U$1, 100000),5000)/5000))/2), 0.4))))+$B52&gt;$B$5+0.2, 0, IF(OR(U$1="", $B52=""), 0, IF($B52&gt;'DOEE Payment Calculator'!$I$12, 0,  ((2/100)*FLOOR(MIN(U$1, 100000),5000)/5000)+MIN((('DOEE Payment Calculator'!$I$12+0.4-($B52+(2/100)*FLOOR(MIN(U$1, 100000),5000)/5000))/2), 0.4))))</f>
        <v>0.52499999999999991</v>
      </c>
      <c r="V52" s="19">
        <f t="shared" ref="V52" si="887">$B52+U52</f>
        <v>2.085</v>
      </c>
      <c r="W52" s="16">
        <f>IF((IF(OR(W$1="", $B52=""), 0, IF($B52&gt;'DOEE Payment Calculator'!$I$12, 0,  ((2/100)*FLOOR(MIN(W$1, 100000),5000)/5000)+MIN((('DOEE Payment Calculator'!$I$12+0.4-($B52+(2/100)*FLOOR(MIN(W$1, 100000),5000)/5000))/2), 0.4))))+$B52&gt;$B$5+0.2, 0, IF(OR(W$1="", $B52=""), 0, IF($B52&gt;'DOEE Payment Calculator'!$I$12, 0,  ((2/100)*FLOOR(MIN(W$1, 100000),5000)/5000)+MIN((('DOEE Payment Calculator'!$I$12+0.4-($B52+(2/100)*FLOOR(MIN(W$1, 100000),5000)/5000))/2), 0.4))))</f>
        <v>0.53499999999999992</v>
      </c>
      <c r="X52" s="19">
        <f t="shared" ref="X52" si="888">$B52+W52</f>
        <v>2.0949999999999998</v>
      </c>
      <c r="Y52" s="16">
        <f>IF((IF(OR(Y$1="", $B52=""), 0, IF($B52&gt;'DOEE Payment Calculator'!$I$12, 0,  ((2/100)*FLOOR(MIN(Y$1, 100000),5000)/5000)+MIN((('DOEE Payment Calculator'!$I$12+0.4-($B52+(2/100)*FLOOR(MIN(Y$1, 100000),5000)/5000))/2), 0.4))))+$B52&gt;$B$5+0.2, 0, IF(OR(Y$1="", $B52=""), 0, IF($B52&gt;'DOEE Payment Calculator'!$I$12, 0,  ((2/100)*FLOOR(MIN(Y$1, 100000),5000)/5000)+MIN((('DOEE Payment Calculator'!$I$12+0.4-($B52+(2/100)*FLOOR(MIN(Y$1, 100000),5000)/5000))/2), 0.4))))</f>
        <v>0.54499999999999982</v>
      </c>
      <c r="Z52" s="19">
        <f t="shared" ref="Z52" si="889">$B52+Y52</f>
        <v>2.105</v>
      </c>
      <c r="AA52" s="16">
        <f>IF((IF(OR(AA$1="", $B52=""), 0, IF($B52&gt;'DOEE Payment Calculator'!$I$12, 0,  ((2/100)*FLOOR(MIN(AA$1, 100000),5000)/5000)+MIN((('DOEE Payment Calculator'!$I$12+0.4-($B52+(2/100)*FLOOR(MIN(AA$1, 100000),5000)/5000))/2), 0.4))))+$B52&gt;$B$5+0.2, 0, IF(OR(AA$1="", $B52=""), 0, IF($B52&gt;'DOEE Payment Calculator'!$I$12, 0,  ((2/100)*FLOOR(MIN(AA$1, 100000),5000)/5000)+MIN((('DOEE Payment Calculator'!$I$12+0.4-($B52+(2/100)*FLOOR(MIN(AA$1, 100000),5000)/5000))/2), 0.4))))</f>
        <v>0.55499999999999983</v>
      </c>
      <c r="AB52" s="19">
        <f t="shared" ref="AB52" si="890">$B52+AA52</f>
        <v>2.1149999999999998</v>
      </c>
      <c r="AC52" s="16">
        <f>IF((IF(OR(AC$1="", $B52=""), 0, IF($B52&gt;'DOEE Payment Calculator'!$I$12, 0,  ((2/100)*FLOOR(MIN(AC$1, 100000),5000)/5000)+MIN((('DOEE Payment Calculator'!$I$12+0.4-($B52+(2/100)*FLOOR(MIN(AC$1, 100000),5000)/5000))/2), 0.4))))+$B52&gt;$B$5+0.2, 0, IF(OR(AC$1="", $B52=""), 0, IF($B52&gt;'DOEE Payment Calculator'!$I$12, 0,  ((2/100)*FLOOR(MIN(AC$1, 100000),5000)/5000)+MIN((('DOEE Payment Calculator'!$I$12+0.4-($B52+(2/100)*FLOOR(MIN(AC$1, 100000),5000)/5000))/2), 0.4))))</f>
        <v>0.56499999999999984</v>
      </c>
      <c r="AD52" s="19">
        <f t="shared" ref="AD52" si="891">$B52+AC52</f>
        <v>2.125</v>
      </c>
      <c r="AE52" s="16">
        <f>IF((IF(OR(AE$1="", $B52=""), 0, IF($B52&gt;'DOEE Payment Calculator'!$I$12, 0,  ((2/100)*FLOOR(MIN(AE$1, 100000),5000)/5000)+MIN((('DOEE Payment Calculator'!$I$12+0.4-($B52+(2/100)*FLOOR(MIN(AE$1, 100000),5000)/5000))/2), 0.4))))+$B52&gt;$B$5+0.2, 0, IF(OR(AE$1="", $B52=""), 0, IF($B52&gt;'DOEE Payment Calculator'!$I$12, 0,  ((2/100)*FLOOR(MIN(AE$1, 100000),5000)/5000)+MIN((('DOEE Payment Calculator'!$I$12+0.4-($B52+(2/100)*FLOOR(MIN(AE$1, 100000),5000)/5000))/2), 0.4))))</f>
        <v>0.57499999999999984</v>
      </c>
      <c r="AF52" s="19">
        <f t="shared" ref="AF52" si="892">$B52+AE52</f>
        <v>2.1349999999999998</v>
      </c>
      <c r="AG52" s="16">
        <f>IF((IF(OR(AG$1="", $B52=""), 0, IF($B52&gt;'DOEE Payment Calculator'!$I$12, 0,  ((2/100)*FLOOR(MIN(AG$1, 100000),5000)/5000)+MIN((('DOEE Payment Calculator'!$I$12+0.4-($B52+(2/100)*FLOOR(MIN(AG$1, 100000),5000)/5000))/2), 0.4))))+$B52&gt;$B$5+0.2, 0, IF(OR(AG$1="", $B52=""), 0, IF($B52&gt;'DOEE Payment Calculator'!$I$12, 0,  ((2/100)*FLOOR(MIN(AG$1, 100000),5000)/5000)+MIN((('DOEE Payment Calculator'!$I$12+0.4-($B52+(2/100)*FLOOR(MIN(AG$1, 100000),5000)/5000))/2), 0.4))))</f>
        <v>0.58499999999999974</v>
      </c>
      <c r="AH52" s="19">
        <f t="shared" ref="AH52" si="893">$B52+AG52</f>
        <v>2.1449999999999996</v>
      </c>
      <c r="AI52" s="16">
        <f>IF((IF(OR(AI$1="", $B52=""), 0, IF($B52&gt;'DOEE Payment Calculator'!$I$12, 0,  ((2/100)*FLOOR(MIN(AI$1, 100000),5000)/5000)+MIN((('DOEE Payment Calculator'!$I$12+0.4-($B52+(2/100)*FLOOR(MIN(AI$1, 100000),5000)/5000))/2), 0.4))))+$B52&gt;$B$5+0.2, 0, IF(OR(AI$1="", $B52=""), 0, IF($B52&gt;'DOEE Payment Calculator'!$I$12, 0,  ((2/100)*FLOOR(MIN(AI$1, 100000),5000)/5000)+MIN((('DOEE Payment Calculator'!$I$12+0.4-($B52+(2/100)*FLOOR(MIN(AI$1, 100000),5000)/5000))/2), 0.4))))</f>
        <v>0.59499999999999975</v>
      </c>
      <c r="AJ52" s="19">
        <f t="shared" ref="AJ52" si="894">$B52+AI52</f>
        <v>2.1549999999999998</v>
      </c>
      <c r="AK52" s="16">
        <f>IF((IF(OR(AK$1="", $B52=""), 0, IF($B52&gt;'DOEE Payment Calculator'!$I$12, 0,  ((2/100)*FLOOR(MIN(AK$1, 100000),5000)/5000)+MIN((('DOEE Payment Calculator'!$I$12+0.4-($B52+(2/100)*FLOOR(MIN(AK$1, 100000),5000)/5000))/2), 0.4))))+$B52&gt;$B$5+0.2, 0, IF(OR(AK$1="", $B52=""), 0, IF($B52&gt;'DOEE Payment Calculator'!$I$12, 0,  ((2/100)*FLOOR(MIN(AK$1, 100000),5000)/5000)+MIN((('DOEE Payment Calculator'!$I$12+0.4-($B52+(2/100)*FLOOR(MIN(AK$1, 100000),5000)/5000))/2), 0.4))))</f>
        <v>0.60499999999999976</v>
      </c>
      <c r="AL52" s="19">
        <f t="shared" ref="AL52" si="895">$B52+AK52</f>
        <v>2.165</v>
      </c>
      <c r="AM52" s="16">
        <f>IF((IF(OR(AM$1="", $B52=""), 0, IF($B52&gt;'DOEE Payment Calculator'!$I$12, 0,  ((2/100)*FLOOR(MIN(AM$1, 100000),5000)/5000)+MIN((('DOEE Payment Calculator'!$I$12+0.4-($B52+(2/100)*FLOOR(MIN(AM$1, 100000),5000)/5000))/2), 0.4))))+$B52&gt;$B$5+0.2, 0, IF(OR(AM$1="", $B52=""), 0, IF($B52&gt;'DOEE Payment Calculator'!$I$12, 0,  ((2/100)*FLOOR(MIN(AM$1, 100000),5000)/5000)+MIN((('DOEE Payment Calculator'!$I$12+0.4-($B52+(2/100)*FLOOR(MIN(AM$1, 100000),5000)/5000))/2), 0.4))))</f>
        <v>0.61499999999999988</v>
      </c>
      <c r="AN52" s="19">
        <f t="shared" ref="AN52" si="896">$B52+AM52</f>
        <v>2.1749999999999998</v>
      </c>
      <c r="AO52" s="16">
        <f>IF((IF(OR(AO$1="", $B52=""), 0, IF($B52&gt;'DOEE Payment Calculator'!$I$12, 0,  ((2/100)*FLOOR(MIN(AO$1, 100000),5000)/5000)+MIN((('DOEE Payment Calculator'!$I$12+0.4-($B52+(2/100)*FLOOR(MIN(AO$1, 100000),5000)/5000))/2), 0.4))))+$B52&gt;$B$5+0.2, 0, IF(OR(AO$1="", $B52=""), 0, IF($B52&gt;'DOEE Payment Calculator'!$I$12, 0,  ((2/100)*FLOOR(MIN(AO$1, 100000),5000)/5000)+MIN((('DOEE Payment Calculator'!$I$12+0.4-($B52+(2/100)*FLOOR(MIN(AO$1, 100000),5000)/5000))/2), 0.4))))</f>
        <v>0.62499999999999989</v>
      </c>
      <c r="AP52" s="19">
        <f t="shared" ref="AP52" si="897">$B52+AO52</f>
        <v>2.1850000000000001</v>
      </c>
      <c r="AQ52" s="16">
        <f>IF((IF(OR(AQ$1="", $B52=""), 0, IF($B52&gt;'DOEE Payment Calculator'!$I$12, 0,  ((2/100)*FLOOR(MIN(AQ$1, 100000),5000)/5000)+MIN((('DOEE Payment Calculator'!$I$12+0.4-($B52+(2/100)*FLOOR(MIN(AQ$1, 100000),5000)/5000))/2), 0.4))))+$B52&gt;$B$5+0.2, 0, IF(OR(AQ$1="", $B52=""), 0, IF($B52&gt;'DOEE Payment Calculator'!$I$12, 0,  ((2/100)*FLOOR(MIN(AQ$1, 100000),5000)/5000)+MIN((('DOEE Payment Calculator'!$I$12+0.4-($B52+(2/100)*FLOOR(MIN(AQ$1, 100000),5000)/5000))/2), 0.4))))</f>
        <v>0.6349999999999999</v>
      </c>
      <c r="AR52" s="19">
        <f t="shared" ref="AR52" si="898">$B52+AQ52</f>
        <v>2.1949999999999998</v>
      </c>
    </row>
    <row r="53" spans="2:44" ht="16.5" x14ac:dyDescent="0.3">
      <c r="B53" s="16">
        <f t="shared" si="23"/>
        <v>1.55</v>
      </c>
      <c r="C53" s="16">
        <f>IF((IF(OR(C$1="", $B53=""), 0, IF($B53&gt;'DOEE Payment Calculator'!$I$12, 0,  ((2/100)*FLOOR(MIN(C$1, 100000),5000)/5000)+MIN((('DOEE Payment Calculator'!$I$12+0.4-($B53+(2/100)*FLOOR(MIN(C$1, 100000),5000)/5000))/2), 0.4))))+$B53&gt;$B$5+0.2, 0, IF(OR(C$1="", $B53=""), 0, IF($B53&gt;'DOEE Payment Calculator'!$I$12, 0,  ((2/100)*FLOOR(MIN(C$1, 100000),5000)/5000)+MIN((('DOEE Payment Calculator'!$I$12+0.4-($B53+(2/100)*FLOOR(MIN(C$1, 100000),5000)/5000))/2), 0.4))))</f>
        <v>0.4</v>
      </c>
      <c r="D53" s="19">
        <f t="shared" si="594"/>
        <v>1.9500000000000002</v>
      </c>
      <c r="E53" s="16">
        <f>IF((IF(OR(E$1="", $B53=""), 0, IF($B53&gt;'DOEE Payment Calculator'!$I$12, 0,  ((2/100)*FLOOR(MIN(E$1, 100000),5000)/5000)+MIN((('DOEE Payment Calculator'!$I$12+0.4-($B53+(2/100)*FLOOR(MIN(E$1, 100000),5000)/5000))/2), 0.4))))+$B53&gt;$B$5+0.2, 0, IF(OR(E$1="", $B53=""), 0, IF($B53&gt;'DOEE Payment Calculator'!$I$12, 0,  ((2/100)*FLOOR(MIN(E$1, 100000),5000)/5000)+MIN((('DOEE Payment Calculator'!$I$12+0.4-($B53+(2/100)*FLOOR(MIN(E$1, 100000),5000)/5000))/2), 0.4))))</f>
        <v>0.42000000000000004</v>
      </c>
      <c r="F53" s="19">
        <f t="shared" si="3"/>
        <v>1.9700000000000002</v>
      </c>
      <c r="G53" s="16">
        <f>IF((IF(OR(G$1="", $B53=""), 0, IF($B53&gt;'DOEE Payment Calculator'!$I$12, 0,  ((2/100)*FLOOR(MIN(G$1, 100000),5000)/5000)+MIN((('DOEE Payment Calculator'!$I$12+0.4-($B53+(2/100)*FLOOR(MIN(G$1, 100000),5000)/5000))/2), 0.4))))+$B53&gt;$B$5+0.2, 0, IF(OR(G$1="", $B53=""), 0, IF($B53&gt;'DOEE Payment Calculator'!$I$12, 0,  ((2/100)*FLOOR(MIN(G$1, 100000),5000)/5000)+MIN((('DOEE Payment Calculator'!$I$12+0.4-($B53+(2/100)*FLOOR(MIN(G$1, 100000),5000)/5000))/2), 0.4))))</f>
        <v>0.44</v>
      </c>
      <c r="H53" s="19">
        <f t="shared" ref="H53" si="899">$B53+G53</f>
        <v>1.99</v>
      </c>
      <c r="I53" s="16">
        <f>IF((IF(OR(I$1="", $B53=""), 0, IF($B53&gt;'DOEE Payment Calculator'!$I$12, 0,  ((2/100)*FLOOR(MIN(I$1, 100000),5000)/5000)+MIN((('DOEE Payment Calculator'!$I$12+0.4-($B53+(2/100)*FLOOR(MIN(I$1, 100000),5000)/5000))/2), 0.4))))+$B53&gt;$B$5+0.2, 0, IF(OR(I$1="", $B53=""), 0, IF($B53&gt;'DOEE Payment Calculator'!$I$12, 0,  ((2/100)*FLOOR(MIN(I$1, 100000),5000)/5000)+MIN((('DOEE Payment Calculator'!$I$12+0.4-($B53+(2/100)*FLOOR(MIN(I$1, 100000),5000)/5000))/2), 0.4))))</f>
        <v>0.46</v>
      </c>
      <c r="J53" s="19">
        <f t="shared" ref="J53" si="900">$B53+I53</f>
        <v>2.0100000000000002</v>
      </c>
      <c r="K53" s="16">
        <f>IF((IF(OR(K$1="", $B53=""), 0, IF($B53&gt;'DOEE Payment Calculator'!$I$12, 0,  ((2/100)*FLOOR(MIN(K$1, 100000),5000)/5000)+MIN((('DOEE Payment Calculator'!$I$12+0.4-($B53+(2/100)*FLOOR(MIN(K$1, 100000),5000)/5000))/2), 0.4))))+$B53&gt;$B$5+0.2, 0, IF(OR(K$1="", $B53=""), 0, IF($B53&gt;'DOEE Payment Calculator'!$I$12, 0,  ((2/100)*FLOOR(MIN(K$1, 100000),5000)/5000)+MIN((('DOEE Payment Calculator'!$I$12+0.4-($B53+(2/100)*FLOOR(MIN(K$1, 100000),5000)/5000))/2), 0.4))))</f>
        <v>0.47999999999999982</v>
      </c>
      <c r="L53" s="19">
        <f t="shared" ref="L53" si="901">$B53+K53</f>
        <v>2.0299999999999998</v>
      </c>
      <c r="M53" s="16">
        <f>IF((IF(OR(M$1="", $B53=""), 0, IF($B53&gt;'DOEE Payment Calculator'!$I$12, 0,  ((2/100)*FLOOR(MIN(M$1, 100000),5000)/5000)+MIN((('DOEE Payment Calculator'!$I$12+0.4-($B53+(2/100)*FLOOR(MIN(M$1, 100000),5000)/5000))/2), 0.4))))+$B53&gt;$B$5+0.2, 0, IF(OR(M$1="", $B53=""), 0, IF($B53&gt;'DOEE Payment Calculator'!$I$12, 0,  ((2/100)*FLOOR(MIN(M$1, 100000),5000)/5000)+MIN((('DOEE Payment Calculator'!$I$12+0.4-($B53+(2/100)*FLOOR(MIN(M$1, 100000),5000)/5000))/2), 0.4))))</f>
        <v>0.48999999999999977</v>
      </c>
      <c r="N53" s="19">
        <f t="shared" ref="N53" si="902">$B53+M53</f>
        <v>2.04</v>
      </c>
      <c r="O53" s="16">
        <f>IF((IF(OR(O$1="", $B53=""), 0, IF($B53&gt;'DOEE Payment Calculator'!$I$12, 0,  ((2/100)*FLOOR(MIN(O$1, 100000),5000)/5000)+MIN((('DOEE Payment Calculator'!$I$12+0.4-($B53+(2/100)*FLOOR(MIN(O$1, 100000),5000)/5000))/2), 0.4))))+$B53&gt;$B$5+0.2, 0, IF(OR(O$1="", $B53=""), 0, IF($B53&gt;'DOEE Payment Calculator'!$I$12, 0,  ((2/100)*FLOOR(MIN(O$1, 100000),5000)/5000)+MIN((('DOEE Payment Calculator'!$I$12+0.4-($B53+(2/100)*FLOOR(MIN(O$1, 100000),5000)/5000))/2), 0.4))))</f>
        <v>0.49999999999999989</v>
      </c>
      <c r="P53" s="19">
        <f t="shared" ref="P53" si="903">$B53+O53</f>
        <v>2.0499999999999998</v>
      </c>
      <c r="Q53" s="16">
        <f>IF((IF(OR(Q$1="", $B53=""), 0, IF($B53&gt;'DOEE Payment Calculator'!$I$12, 0,  ((2/100)*FLOOR(MIN(Q$1, 100000),5000)/5000)+MIN((('DOEE Payment Calculator'!$I$12+0.4-($B53+(2/100)*FLOOR(MIN(Q$1, 100000),5000)/5000))/2), 0.4))))+$B53&gt;$B$5+0.2, 0, IF(OR(Q$1="", $B53=""), 0, IF($B53&gt;'DOEE Payment Calculator'!$I$12, 0,  ((2/100)*FLOOR(MIN(Q$1, 100000),5000)/5000)+MIN((('DOEE Payment Calculator'!$I$12+0.4-($B53+(2/100)*FLOOR(MIN(Q$1, 100000),5000)/5000))/2), 0.4))))</f>
        <v>0.5099999999999999</v>
      </c>
      <c r="R53" s="19">
        <f t="shared" ref="R53" si="904">$B53+Q53</f>
        <v>2.06</v>
      </c>
      <c r="S53" s="16">
        <f>IF((IF(OR(S$1="", $B53=""), 0, IF($B53&gt;'DOEE Payment Calculator'!$I$12, 0,  ((2/100)*FLOOR(MIN(S$1, 100000),5000)/5000)+MIN((('DOEE Payment Calculator'!$I$12+0.4-($B53+(2/100)*FLOOR(MIN(S$1, 100000),5000)/5000))/2), 0.4))))+$B53&gt;$B$5+0.2, 0, IF(OR(S$1="", $B53=""), 0, IF($B53&gt;'DOEE Payment Calculator'!$I$12, 0,  ((2/100)*FLOOR(MIN(S$1, 100000),5000)/5000)+MIN((('DOEE Payment Calculator'!$I$12+0.4-($B53+(2/100)*FLOOR(MIN(S$1, 100000),5000)/5000))/2), 0.4))))</f>
        <v>0.51999999999999991</v>
      </c>
      <c r="T53" s="19">
        <f t="shared" ref="T53" si="905">$B53+S53</f>
        <v>2.0699999999999998</v>
      </c>
      <c r="U53" s="16">
        <f>IF((IF(OR(U$1="", $B53=""), 0, IF($B53&gt;'DOEE Payment Calculator'!$I$12, 0,  ((2/100)*FLOOR(MIN(U$1, 100000),5000)/5000)+MIN((('DOEE Payment Calculator'!$I$12+0.4-($B53+(2/100)*FLOOR(MIN(U$1, 100000),5000)/5000))/2), 0.4))))+$B53&gt;$B$5+0.2, 0, IF(OR(U$1="", $B53=""), 0, IF($B53&gt;'DOEE Payment Calculator'!$I$12, 0,  ((2/100)*FLOOR(MIN(U$1, 100000),5000)/5000)+MIN((('DOEE Payment Calculator'!$I$12+0.4-($B53+(2/100)*FLOOR(MIN(U$1, 100000),5000)/5000))/2), 0.4))))</f>
        <v>0.5299999999999998</v>
      </c>
      <c r="V53" s="19">
        <f t="shared" ref="V53" si="906">$B53+U53</f>
        <v>2.08</v>
      </c>
      <c r="W53" s="16">
        <f>IF((IF(OR(W$1="", $B53=""), 0, IF($B53&gt;'DOEE Payment Calculator'!$I$12, 0,  ((2/100)*FLOOR(MIN(W$1, 100000),5000)/5000)+MIN((('DOEE Payment Calculator'!$I$12+0.4-($B53+(2/100)*FLOOR(MIN(W$1, 100000),5000)/5000))/2), 0.4))))+$B53&gt;$B$5+0.2, 0, IF(OR(W$1="", $B53=""), 0, IF($B53&gt;'DOEE Payment Calculator'!$I$12, 0,  ((2/100)*FLOOR(MIN(W$1, 100000),5000)/5000)+MIN((('DOEE Payment Calculator'!$I$12+0.4-($B53+(2/100)*FLOOR(MIN(W$1, 100000),5000)/5000))/2), 0.4))))</f>
        <v>0.53999999999999981</v>
      </c>
      <c r="X53" s="19">
        <f t="shared" ref="X53" si="907">$B53+W53</f>
        <v>2.09</v>
      </c>
      <c r="Y53" s="16">
        <f>IF((IF(OR(Y$1="", $B53=""), 0, IF($B53&gt;'DOEE Payment Calculator'!$I$12, 0,  ((2/100)*FLOOR(MIN(Y$1, 100000),5000)/5000)+MIN((('DOEE Payment Calculator'!$I$12+0.4-($B53+(2/100)*FLOOR(MIN(Y$1, 100000),5000)/5000))/2), 0.4))))+$B53&gt;$B$5+0.2, 0, IF(OR(Y$1="", $B53=""), 0, IF($B53&gt;'DOEE Payment Calculator'!$I$12, 0,  ((2/100)*FLOOR(MIN(Y$1, 100000),5000)/5000)+MIN((('DOEE Payment Calculator'!$I$12+0.4-($B53+(2/100)*FLOOR(MIN(Y$1, 100000),5000)/5000))/2), 0.4))))</f>
        <v>0.54999999999999982</v>
      </c>
      <c r="Z53" s="19">
        <f t="shared" ref="Z53" si="908">$B53+Y53</f>
        <v>2.0999999999999996</v>
      </c>
      <c r="AA53" s="16">
        <f>IF((IF(OR(AA$1="", $B53=""), 0, IF($B53&gt;'DOEE Payment Calculator'!$I$12, 0,  ((2/100)*FLOOR(MIN(AA$1, 100000),5000)/5000)+MIN((('DOEE Payment Calculator'!$I$12+0.4-($B53+(2/100)*FLOOR(MIN(AA$1, 100000),5000)/5000))/2), 0.4))))+$B53&gt;$B$5+0.2, 0, IF(OR(AA$1="", $B53=""), 0, IF($B53&gt;'DOEE Payment Calculator'!$I$12, 0,  ((2/100)*FLOOR(MIN(AA$1, 100000),5000)/5000)+MIN((('DOEE Payment Calculator'!$I$12+0.4-($B53+(2/100)*FLOOR(MIN(AA$1, 100000),5000)/5000))/2), 0.4))))</f>
        <v>0.55999999999999983</v>
      </c>
      <c r="AB53" s="19">
        <f t="shared" ref="AB53" si="909">$B53+AA53</f>
        <v>2.11</v>
      </c>
      <c r="AC53" s="16">
        <f>IF((IF(OR(AC$1="", $B53=""), 0, IF($B53&gt;'DOEE Payment Calculator'!$I$12, 0,  ((2/100)*FLOOR(MIN(AC$1, 100000),5000)/5000)+MIN((('DOEE Payment Calculator'!$I$12+0.4-($B53+(2/100)*FLOOR(MIN(AC$1, 100000),5000)/5000))/2), 0.4))))+$B53&gt;$B$5+0.2, 0, IF(OR(AC$1="", $B53=""), 0, IF($B53&gt;'DOEE Payment Calculator'!$I$12, 0,  ((2/100)*FLOOR(MIN(AC$1, 100000),5000)/5000)+MIN((('DOEE Payment Calculator'!$I$12+0.4-($B53+(2/100)*FLOOR(MIN(AC$1, 100000),5000)/5000))/2), 0.4))))</f>
        <v>0.56999999999999984</v>
      </c>
      <c r="AD53" s="19">
        <f t="shared" ref="AD53" si="910">$B53+AC53</f>
        <v>2.12</v>
      </c>
      <c r="AE53" s="16">
        <f>IF((IF(OR(AE$1="", $B53=""), 0, IF($B53&gt;'DOEE Payment Calculator'!$I$12, 0,  ((2/100)*FLOOR(MIN(AE$1, 100000),5000)/5000)+MIN((('DOEE Payment Calculator'!$I$12+0.4-($B53+(2/100)*FLOOR(MIN(AE$1, 100000),5000)/5000))/2), 0.4))))+$B53&gt;$B$5+0.2, 0, IF(OR(AE$1="", $B53=""), 0, IF($B53&gt;'DOEE Payment Calculator'!$I$12, 0,  ((2/100)*FLOOR(MIN(AE$1, 100000),5000)/5000)+MIN((('DOEE Payment Calculator'!$I$12+0.4-($B53+(2/100)*FLOOR(MIN(AE$1, 100000),5000)/5000))/2), 0.4))))</f>
        <v>0.57999999999999985</v>
      </c>
      <c r="AF53" s="19">
        <f t="shared" ref="AF53" si="911">$B53+AE53</f>
        <v>2.13</v>
      </c>
      <c r="AG53" s="16">
        <f>IF((IF(OR(AG$1="", $B53=""), 0, IF($B53&gt;'DOEE Payment Calculator'!$I$12, 0,  ((2/100)*FLOOR(MIN(AG$1, 100000),5000)/5000)+MIN((('DOEE Payment Calculator'!$I$12+0.4-($B53+(2/100)*FLOOR(MIN(AG$1, 100000),5000)/5000))/2), 0.4))))+$B53&gt;$B$5+0.2, 0, IF(OR(AG$1="", $B53=""), 0, IF($B53&gt;'DOEE Payment Calculator'!$I$12, 0,  ((2/100)*FLOOR(MIN(AG$1, 100000),5000)/5000)+MIN((('DOEE Payment Calculator'!$I$12+0.4-($B53+(2/100)*FLOOR(MIN(AG$1, 100000),5000)/5000))/2), 0.4))))</f>
        <v>0.58999999999999986</v>
      </c>
      <c r="AH53" s="19">
        <f t="shared" ref="AH53" si="912">$B53+AG53</f>
        <v>2.1399999999999997</v>
      </c>
      <c r="AI53" s="16">
        <f>IF((IF(OR(AI$1="", $B53=""), 0, IF($B53&gt;'DOEE Payment Calculator'!$I$12, 0,  ((2/100)*FLOOR(MIN(AI$1, 100000),5000)/5000)+MIN((('DOEE Payment Calculator'!$I$12+0.4-($B53+(2/100)*FLOOR(MIN(AI$1, 100000),5000)/5000))/2), 0.4))))+$B53&gt;$B$5+0.2, 0, IF(OR(AI$1="", $B53=""), 0, IF($B53&gt;'DOEE Payment Calculator'!$I$12, 0,  ((2/100)*FLOOR(MIN(AI$1, 100000),5000)/5000)+MIN((('DOEE Payment Calculator'!$I$12+0.4-($B53+(2/100)*FLOOR(MIN(AI$1, 100000),5000)/5000))/2), 0.4))))</f>
        <v>0.59999999999999987</v>
      </c>
      <c r="AJ53" s="19">
        <f t="shared" ref="AJ53" si="913">$B53+AI53</f>
        <v>2.15</v>
      </c>
      <c r="AK53" s="16">
        <f>IF((IF(OR(AK$1="", $B53=""), 0, IF($B53&gt;'DOEE Payment Calculator'!$I$12, 0,  ((2/100)*FLOOR(MIN(AK$1, 100000),5000)/5000)+MIN((('DOEE Payment Calculator'!$I$12+0.4-($B53+(2/100)*FLOOR(MIN(AK$1, 100000),5000)/5000))/2), 0.4))))+$B53&gt;$B$5+0.2, 0, IF(OR(AK$1="", $B53=""), 0, IF($B53&gt;'DOEE Payment Calculator'!$I$12, 0,  ((2/100)*FLOOR(MIN(AK$1, 100000),5000)/5000)+MIN((('DOEE Payment Calculator'!$I$12+0.4-($B53+(2/100)*FLOOR(MIN(AK$1, 100000),5000)/5000))/2), 0.4))))</f>
        <v>0.60999999999999988</v>
      </c>
      <c r="AL53" s="19">
        <f t="shared" ref="AL53" si="914">$B53+AK53</f>
        <v>2.16</v>
      </c>
      <c r="AM53" s="16">
        <f>IF((IF(OR(AM$1="", $B53=""), 0, IF($B53&gt;'DOEE Payment Calculator'!$I$12, 0,  ((2/100)*FLOOR(MIN(AM$1, 100000),5000)/5000)+MIN((('DOEE Payment Calculator'!$I$12+0.4-($B53+(2/100)*FLOOR(MIN(AM$1, 100000),5000)/5000))/2), 0.4))))+$B53&gt;$B$5+0.2, 0, IF(OR(AM$1="", $B53=""), 0, IF($B53&gt;'DOEE Payment Calculator'!$I$12, 0,  ((2/100)*FLOOR(MIN(AM$1, 100000),5000)/5000)+MIN((('DOEE Payment Calculator'!$I$12+0.4-($B53+(2/100)*FLOOR(MIN(AM$1, 100000),5000)/5000))/2), 0.4))))</f>
        <v>0.61999999999999977</v>
      </c>
      <c r="AN53" s="19">
        <f t="shared" ref="AN53" si="915">$B53+AM53</f>
        <v>2.17</v>
      </c>
      <c r="AO53" s="16">
        <f>IF((IF(OR(AO$1="", $B53=""), 0, IF($B53&gt;'DOEE Payment Calculator'!$I$12, 0,  ((2/100)*FLOOR(MIN(AO$1, 100000),5000)/5000)+MIN((('DOEE Payment Calculator'!$I$12+0.4-($B53+(2/100)*FLOOR(MIN(AO$1, 100000),5000)/5000))/2), 0.4))))+$B53&gt;$B$5+0.2, 0, IF(OR(AO$1="", $B53=""), 0, IF($B53&gt;'DOEE Payment Calculator'!$I$12, 0,  ((2/100)*FLOOR(MIN(AO$1, 100000),5000)/5000)+MIN((('DOEE Payment Calculator'!$I$12+0.4-($B53+(2/100)*FLOOR(MIN(AO$1, 100000),5000)/5000))/2), 0.4))))</f>
        <v>0.62999999999999978</v>
      </c>
      <c r="AP53" s="19">
        <f t="shared" ref="AP53" si="916">$B53+AO53</f>
        <v>2.1799999999999997</v>
      </c>
      <c r="AQ53" s="16">
        <f>IF((IF(OR(AQ$1="", $B53=""), 0, IF($B53&gt;'DOEE Payment Calculator'!$I$12, 0,  ((2/100)*FLOOR(MIN(AQ$1, 100000),5000)/5000)+MIN((('DOEE Payment Calculator'!$I$12+0.4-($B53+(2/100)*FLOOR(MIN(AQ$1, 100000),5000)/5000))/2), 0.4))))+$B53&gt;$B$5+0.2, 0, IF(OR(AQ$1="", $B53=""), 0, IF($B53&gt;'DOEE Payment Calculator'!$I$12, 0,  ((2/100)*FLOOR(MIN(AQ$1, 100000),5000)/5000)+MIN((('DOEE Payment Calculator'!$I$12+0.4-($B53+(2/100)*FLOOR(MIN(AQ$1, 100000),5000)/5000))/2), 0.4))))</f>
        <v>0.63999999999999979</v>
      </c>
      <c r="AR53" s="19">
        <f t="shared" ref="AR53" si="917">$B53+AQ53</f>
        <v>2.19</v>
      </c>
    </row>
    <row r="54" spans="2:44" ht="16.5" x14ac:dyDescent="0.3">
      <c r="B54" s="16">
        <f t="shared" si="23"/>
        <v>1.54</v>
      </c>
      <c r="C54" s="16">
        <f>IF((IF(OR(C$1="", $B54=""), 0, IF($B54&gt;'DOEE Payment Calculator'!$I$12, 0,  ((2/100)*FLOOR(MIN(C$1, 100000),5000)/5000)+MIN((('DOEE Payment Calculator'!$I$12+0.4-($B54+(2/100)*FLOOR(MIN(C$1, 100000),5000)/5000))/2), 0.4))))+$B54&gt;$B$5+0.2, 0, IF(OR(C$1="", $B54=""), 0, IF($B54&gt;'DOEE Payment Calculator'!$I$12, 0,  ((2/100)*FLOOR(MIN(C$1, 100000),5000)/5000)+MIN((('DOEE Payment Calculator'!$I$12+0.4-($B54+(2/100)*FLOOR(MIN(C$1, 100000),5000)/5000))/2), 0.4))))</f>
        <v>0.4</v>
      </c>
      <c r="D54" s="19">
        <f t="shared" si="594"/>
        <v>1.94</v>
      </c>
      <c r="E54" s="16">
        <f>IF((IF(OR(E$1="", $B54=""), 0, IF($B54&gt;'DOEE Payment Calculator'!$I$12, 0,  ((2/100)*FLOOR(MIN(E$1, 100000),5000)/5000)+MIN((('DOEE Payment Calculator'!$I$12+0.4-($B54+(2/100)*FLOOR(MIN(E$1, 100000),5000)/5000))/2), 0.4))))+$B54&gt;$B$5+0.2, 0, IF(OR(E$1="", $B54=""), 0, IF($B54&gt;'DOEE Payment Calculator'!$I$12, 0,  ((2/100)*FLOOR(MIN(E$1, 100000),5000)/5000)+MIN((('DOEE Payment Calculator'!$I$12+0.4-($B54+(2/100)*FLOOR(MIN(E$1, 100000),5000)/5000))/2), 0.4))))</f>
        <v>0.42000000000000004</v>
      </c>
      <c r="F54" s="19">
        <f t="shared" si="3"/>
        <v>1.96</v>
      </c>
      <c r="G54" s="16">
        <f>IF((IF(OR(G$1="", $B54=""), 0, IF($B54&gt;'DOEE Payment Calculator'!$I$12, 0,  ((2/100)*FLOOR(MIN(G$1, 100000),5000)/5000)+MIN((('DOEE Payment Calculator'!$I$12+0.4-($B54+(2/100)*FLOOR(MIN(G$1, 100000),5000)/5000))/2), 0.4))))+$B54&gt;$B$5+0.2, 0, IF(OR(G$1="", $B54=""), 0, IF($B54&gt;'DOEE Payment Calculator'!$I$12, 0,  ((2/100)*FLOOR(MIN(G$1, 100000),5000)/5000)+MIN((('DOEE Payment Calculator'!$I$12+0.4-($B54+(2/100)*FLOOR(MIN(G$1, 100000),5000)/5000))/2), 0.4))))</f>
        <v>0.44</v>
      </c>
      <c r="H54" s="19">
        <f t="shared" ref="H54" si="918">$B54+G54</f>
        <v>1.98</v>
      </c>
      <c r="I54" s="16">
        <f>IF((IF(OR(I$1="", $B54=""), 0, IF($B54&gt;'DOEE Payment Calculator'!$I$12, 0,  ((2/100)*FLOOR(MIN(I$1, 100000),5000)/5000)+MIN((('DOEE Payment Calculator'!$I$12+0.4-($B54+(2/100)*FLOOR(MIN(I$1, 100000),5000)/5000))/2), 0.4))))+$B54&gt;$B$5+0.2, 0, IF(OR(I$1="", $B54=""), 0, IF($B54&gt;'DOEE Payment Calculator'!$I$12, 0,  ((2/100)*FLOOR(MIN(I$1, 100000),5000)/5000)+MIN((('DOEE Payment Calculator'!$I$12+0.4-($B54+(2/100)*FLOOR(MIN(I$1, 100000),5000)/5000))/2), 0.4))))</f>
        <v>0.46</v>
      </c>
      <c r="J54" s="19">
        <f t="shared" ref="J54" si="919">$B54+I54</f>
        <v>2</v>
      </c>
      <c r="K54" s="16">
        <f>IF((IF(OR(K$1="", $B54=""), 0, IF($B54&gt;'DOEE Payment Calculator'!$I$12, 0,  ((2/100)*FLOOR(MIN(K$1, 100000),5000)/5000)+MIN((('DOEE Payment Calculator'!$I$12+0.4-($B54+(2/100)*FLOOR(MIN(K$1, 100000),5000)/5000))/2), 0.4))))+$B54&gt;$B$5+0.2, 0, IF(OR(K$1="", $B54=""), 0, IF($B54&gt;'DOEE Payment Calculator'!$I$12, 0,  ((2/100)*FLOOR(MIN(K$1, 100000),5000)/5000)+MIN((('DOEE Payment Calculator'!$I$12+0.4-($B54+(2/100)*FLOOR(MIN(K$1, 100000),5000)/5000))/2), 0.4))))</f>
        <v>0.48000000000000004</v>
      </c>
      <c r="L54" s="19">
        <f t="shared" ref="L54" si="920">$B54+K54</f>
        <v>2.02</v>
      </c>
      <c r="M54" s="16">
        <f>IF((IF(OR(M$1="", $B54=""), 0, IF($B54&gt;'DOEE Payment Calculator'!$I$12, 0,  ((2/100)*FLOOR(MIN(M$1, 100000),5000)/5000)+MIN((('DOEE Payment Calculator'!$I$12+0.4-($B54+(2/100)*FLOOR(MIN(M$1, 100000),5000)/5000))/2), 0.4))))+$B54&gt;$B$5+0.2, 0, IF(OR(M$1="", $B54=""), 0, IF($B54&gt;'DOEE Payment Calculator'!$I$12, 0,  ((2/100)*FLOOR(MIN(M$1, 100000),5000)/5000)+MIN((('DOEE Payment Calculator'!$I$12+0.4-($B54+(2/100)*FLOOR(MIN(M$1, 100000),5000)/5000))/2), 0.4))))</f>
        <v>0.49499999999999977</v>
      </c>
      <c r="N54" s="19">
        <f t="shared" ref="N54" si="921">$B54+M54</f>
        <v>2.0349999999999997</v>
      </c>
      <c r="O54" s="16">
        <f>IF((IF(OR(O$1="", $B54=""), 0, IF($B54&gt;'DOEE Payment Calculator'!$I$12, 0,  ((2/100)*FLOOR(MIN(O$1, 100000),5000)/5000)+MIN((('DOEE Payment Calculator'!$I$12+0.4-($B54+(2/100)*FLOOR(MIN(O$1, 100000),5000)/5000))/2), 0.4))))+$B54&gt;$B$5+0.2, 0, IF(OR(O$1="", $B54=""), 0, IF($B54&gt;'DOEE Payment Calculator'!$I$12, 0,  ((2/100)*FLOOR(MIN(O$1, 100000),5000)/5000)+MIN((('DOEE Payment Calculator'!$I$12+0.4-($B54+(2/100)*FLOOR(MIN(O$1, 100000),5000)/5000))/2), 0.4))))</f>
        <v>0.50499999999999978</v>
      </c>
      <c r="P54" s="19">
        <f t="shared" ref="P54" si="922">$B54+O54</f>
        <v>2.0449999999999999</v>
      </c>
      <c r="Q54" s="16">
        <f>IF((IF(OR(Q$1="", $B54=""), 0, IF($B54&gt;'DOEE Payment Calculator'!$I$12, 0,  ((2/100)*FLOOR(MIN(Q$1, 100000),5000)/5000)+MIN((('DOEE Payment Calculator'!$I$12+0.4-($B54+(2/100)*FLOOR(MIN(Q$1, 100000),5000)/5000))/2), 0.4))))+$B54&gt;$B$5+0.2, 0, IF(OR(Q$1="", $B54=""), 0, IF($B54&gt;'DOEE Payment Calculator'!$I$12, 0,  ((2/100)*FLOOR(MIN(Q$1, 100000),5000)/5000)+MIN((('DOEE Payment Calculator'!$I$12+0.4-($B54+(2/100)*FLOOR(MIN(Q$1, 100000),5000)/5000))/2), 0.4))))</f>
        <v>0.51499999999999979</v>
      </c>
      <c r="R54" s="19">
        <f t="shared" ref="R54" si="923">$B54+Q54</f>
        <v>2.0549999999999997</v>
      </c>
      <c r="S54" s="16">
        <f>IF((IF(OR(S$1="", $B54=""), 0, IF($B54&gt;'DOEE Payment Calculator'!$I$12, 0,  ((2/100)*FLOOR(MIN(S$1, 100000),5000)/5000)+MIN((('DOEE Payment Calculator'!$I$12+0.4-($B54+(2/100)*FLOOR(MIN(S$1, 100000),5000)/5000))/2), 0.4))))+$B54&gt;$B$5+0.2, 0, IF(OR(S$1="", $B54=""), 0, IF($B54&gt;'DOEE Payment Calculator'!$I$12, 0,  ((2/100)*FLOOR(MIN(S$1, 100000),5000)/5000)+MIN((('DOEE Payment Calculator'!$I$12+0.4-($B54+(2/100)*FLOOR(MIN(S$1, 100000),5000)/5000))/2), 0.4))))</f>
        <v>0.52499999999999991</v>
      </c>
      <c r="T54" s="19">
        <f t="shared" ref="T54" si="924">$B54+S54</f>
        <v>2.0649999999999999</v>
      </c>
      <c r="U54" s="16">
        <f>IF((IF(OR(U$1="", $B54=""), 0, IF($B54&gt;'DOEE Payment Calculator'!$I$12, 0,  ((2/100)*FLOOR(MIN(U$1, 100000),5000)/5000)+MIN((('DOEE Payment Calculator'!$I$12+0.4-($B54+(2/100)*FLOOR(MIN(U$1, 100000),5000)/5000))/2), 0.4))))+$B54&gt;$B$5+0.2, 0, IF(OR(U$1="", $B54=""), 0, IF($B54&gt;'DOEE Payment Calculator'!$I$12, 0,  ((2/100)*FLOOR(MIN(U$1, 100000),5000)/5000)+MIN((('DOEE Payment Calculator'!$I$12+0.4-($B54+(2/100)*FLOOR(MIN(U$1, 100000),5000)/5000))/2), 0.4))))</f>
        <v>0.53499999999999992</v>
      </c>
      <c r="V54" s="19">
        <f t="shared" ref="V54" si="925">$B54+U54</f>
        <v>2.0750000000000002</v>
      </c>
      <c r="W54" s="16">
        <f>IF((IF(OR(W$1="", $B54=""), 0, IF($B54&gt;'DOEE Payment Calculator'!$I$12, 0,  ((2/100)*FLOOR(MIN(W$1, 100000),5000)/5000)+MIN((('DOEE Payment Calculator'!$I$12+0.4-($B54+(2/100)*FLOOR(MIN(W$1, 100000),5000)/5000))/2), 0.4))))+$B54&gt;$B$5+0.2, 0, IF(OR(W$1="", $B54=""), 0, IF($B54&gt;'DOEE Payment Calculator'!$I$12, 0,  ((2/100)*FLOOR(MIN(W$1, 100000),5000)/5000)+MIN((('DOEE Payment Calculator'!$I$12+0.4-($B54+(2/100)*FLOOR(MIN(W$1, 100000),5000)/5000))/2), 0.4))))</f>
        <v>0.54499999999999993</v>
      </c>
      <c r="X54" s="19">
        <f t="shared" ref="X54" si="926">$B54+W54</f>
        <v>2.085</v>
      </c>
      <c r="Y54" s="16">
        <f>IF((IF(OR(Y$1="", $B54=""), 0, IF($B54&gt;'DOEE Payment Calculator'!$I$12, 0,  ((2/100)*FLOOR(MIN(Y$1, 100000),5000)/5000)+MIN((('DOEE Payment Calculator'!$I$12+0.4-($B54+(2/100)*FLOOR(MIN(Y$1, 100000),5000)/5000))/2), 0.4))))+$B54&gt;$B$5+0.2, 0, IF(OR(Y$1="", $B54=""), 0, IF($B54&gt;'DOEE Payment Calculator'!$I$12, 0,  ((2/100)*FLOOR(MIN(Y$1, 100000),5000)/5000)+MIN((('DOEE Payment Calculator'!$I$12+0.4-($B54+(2/100)*FLOOR(MIN(Y$1, 100000),5000)/5000))/2), 0.4))))</f>
        <v>0.55499999999999983</v>
      </c>
      <c r="Z54" s="19">
        <f t="shared" ref="Z54" si="927">$B54+Y54</f>
        <v>2.0949999999999998</v>
      </c>
      <c r="AA54" s="16">
        <f>IF((IF(OR(AA$1="", $B54=""), 0, IF($B54&gt;'DOEE Payment Calculator'!$I$12, 0,  ((2/100)*FLOOR(MIN(AA$1, 100000),5000)/5000)+MIN((('DOEE Payment Calculator'!$I$12+0.4-($B54+(2/100)*FLOOR(MIN(AA$1, 100000),5000)/5000))/2), 0.4))))+$B54&gt;$B$5+0.2, 0, IF(OR(AA$1="", $B54=""), 0, IF($B54&gt;'DOEE Payment Calculator'!$I$12, 0,  ((2/100)*FLOOR(MIN(AA$1, 100000),5000)/5000)+MIN((('DOEE Payment Calculator'!$I$12+0.4-($B54+(2/100)*FLOOR(MIN(AA$1, 100000),5000)/5000))/2), 0.4))))</f>
        <v>0.56499999999999984</v>
      </c>
      <c r="AB54" s="19">
        <f t="shared" ref="AB54" si="928">$B54+AA54</f>
        <v>2.105</v>
      </c>
      <c r="AC54" s="16">
        <f>IF((IF(OR(AC$1="", $B54=""), 0, IF($B54&gt;'DOEE Payment Calculator'!$I$12, 0,  ((2/100)*FLOOR(MIN(AC$1, 100000),5000)/5000)+MIN((('DOEE Payment Calculator'!$I$12+0.4-($B54+(2/100)*FLOOR(MIN(AC$1, 100000),5000)/5000))/2), 0.4))))+$B54&gt;$B$5+0.2, 0, IF(OR(AC$1="", $B54=""), 0, IF($B54&gt;'DOEE Payment Calculator'!$I$12, 0,  ((2/100)*FLOOR(MIN(AC$1, 100000),5000)/5000)+MIN((('DOEE Payment Calculator'!$I$12+0.4-($B54+(2/100)*FLOOR(MIN(AC$1, 100000),5000)/5000))/2), 0.4))))</f>
        <v>0.57499999999999984</v>
      </c>
      <c r="AD54" s="19">
        <f t="shared" ref="AD54" si="929">$B54+AC54</f>
        <v>2.1149999999999998</v>
      </c>
      <c r="AE54" s="16">
        <f>IF((IF(OR(AE$1="", $B54=""), 0, IF($B54&gt;'DOEE Payment Calculator'!$I$12, 0,  ((2/100)*FLOOR(MIN(AE$1, 100000),5000)/5000)+MIN((('DOEE Payment Calculator'!$I$12+0.4-($B54+(2/100)*FLOOR(MIN(AE$1, 100000),5000)/5000))/2), 0.4))))+$B54&gt;$B$5+0.2, 0, IF(OR(AE$1="", $B54=""), 0, IF($B54&gt;'DOEE Payment Calculator'!$I$12, 0,  ((2/100)*FLOOR(MIN(AE$1, 100000),5000)/5000)+MIN((('DOEE Payment Calculator'!$I$12+0.4-($B54+(2/100)*FLOOR(MIN(AE$1, 100000),5000)/5000))/2), 0.4))))</f>
        <v>0.58499999999999985</v>
      </c>
      <c r="AF54" s="19">
        <f t="shared" ref="AF54" si="930">$B54+AE54</f>
        <v>2.125</v>
      </c>
      <c r="AG54" s="16">
        <f>IF((IF(OR(AG$1="", $B54=""), 0, IF($B54&gt;'DOEE Payment Calculator'!$I$12, 0,  ((2/100)*FLOOR(MIN(AG$1, 100000),5000)/5000)+MIN((('DOEE Payment Calculator'!$I$12+0.4-($B54+(2/100)*FLOOR(MIN(AG$1, 100000),5000)/5000))/2), 0.4))))+$B54&gt;$B$5+0.2, 0, IF(OR(AG$1="", $B54=""), 0, IF($B54&gt;'DOEE Payment Calculator'!$I$12, 0,  ((2/100)*FLOOR(MIN(AG$1, 100000),5000)/5000)+MIN((('DOEE Payment Calculator'!$I$12+0.4-($B54+(2/100)*FLOOR(MIN(AG$1, 100000),5000)/5000))/2), 0.4))))</f>
        <v>0.59499999999999975</v>
      </c>
      <c r="AH54" s="19">
        <f t="shared" ref="AH54" si="931">$B54+AG54</f>
        <v>2.1349999999999998</v>
      </c>
      <c r="AI54" s="16">
        <f>IF((IF(OR(AI$1="", $B54=""), 0, IF($B54&gt;'DOEE Payment Calculator'!$I$12, 0,  ((2/100)*FLOOR(MIN(AI$1, 100000),5000)/5000)+MIN((('DOEE Payment Calculator'!$I$12+0.4-($B54+(2/100)*FLOOR(MIN(AI$1, 100000),5000)/5000))/2), 0.4))))+$B54&gt;$B$5+0.2, 0, IF(OR(AI$1="", $B54=""), 0, IF($B54&gt;'DOEE Payment Calculator'!$I$12, 0,  ((2/100)*FLOOR(MIN(AI$1, 100000),5000)/5000)+MIN((('DOEE Payment Calculator'!$I$12+0.4-($B54+(2/100)*FLOOR(MIN(AI$1, 100000),5000)/5000))/2), 0.4))))</f>
        <v>0.60499999999999976</v>
      </c>
      <c r="AJ54" s="19">
        <f t="shared" ref="AJ54" si="932">$B54+AI54</f>
        <v>2.1449999999999996</v>
      </c>
      <c r="AK54" s="16">
        <f>IF((IF(OR(AK$1="", $B54=""), 0, IF($B54&gt;'DOEE Payment Calculator'!$I$12, 0,  ((2/100)*FLOOR(MIN(AK$1, 100000),5000)/5000)+MIN((('DOEE Payment Calculator'!$I$12+0.4-($B54+(2/100)*FLOOR(MIN(AK$1, 100000),5000)/5000))/2), 0.4))))+$B54&gt;$B$5+0.2, 0, IF(OR(AK$1="", $B54=""), 0, IF($B54&gt;'DOEE Payment Calculator'!$I$12, 0,  ((2/100)*FLOOR(MIN(AK$1, 100000),5000)/5000)+MIN((('DOEE Payment Calculator'!$I$12+0.4-($B54+(2/100)*FLOOR(MIN(AK$1, 100000),5000)/5000))/2), 0.4))))</f>
        <v>0.61499999999999977</v>
      </c>
      <c r="AL54" s="19">
        <f t="shared" ref="AL54" si="933">$B54+AK54</f>
        <v>2.1549999999999998</v>
      </c>
      <c r="AM54" s="16">
        <f>IF((IF(OR(AM$1="", $B54=""), 0, IF($B54&gt;'DOEE Payment Calculator'!$I$12, 0,  ((2/100)*FLOOR(MIN(AM$1, 100000),5000)/5000)+MIN((('DOEE Payment Calculator'!$I$12+0.4-($B54+(2/100)*FLOOR(MIN(AM$1, 100000),5000)/5000))/2), 0.4))))+$B54&gt;$B$5+0.2, 0, IF(OR(AM$1="", $B54=""), 0, IF($B54&gt;'DOEE Payment Calculator'!$I$12, 0,  ((2/100)*FLOOR(MIN(AM$1, 100000),5000)/5000)+MIN((('DOEE Payment Calculator'!$I$12+0.4-($B54+(2/100)*FLOOR(MIN(AM$1, 100000),5000)/5000))/2), 0.4))))</f>
        <v>0.62499999999999989</v>
      </c>
      <c r="AN54" s="19">
        <f t="shared" ref="AN54" si="934">$B54+AM54</f>
        <v>2.165</v>
      </c>
      <c r="AO54" s="16">
        <f>IF((IF(OR(AO$1="", $B54=""), 0, IF($B54&gt;'DOEE Payment Calculator'!$I$12, 0,  ((2/100)*FLOOR(MIN(AO$1, 100000),5000)/5000)+MIN((('DOEE Payment Calculator'!$I$12+0.4-($B54+(2/100)*FLOOR(MIN(AO$1, 100000),5000)/5000))/2), 0.4))))+$B54&gt;$B$5+0.2, 0, IF(OR(AO$1="", $B54=""), 0, IF($B54&gt;'DOEE Payment Calculator'!$I$12, 0,  ((2/100)*FLOOR(MIN(AO$1, 100000),5000)/5000)+MIN((('DOEE Payment Calculator'!$I$12+0.4-($B54+(2/100)*FLOOR(MIN(AO$1, 100000),5000)/5000))/2), 0.4))))</f>
        <v>0.6349999999999999</v>
      </c>
      <c r="AP54" s="19">
        <f t="shared" ref="AP54" si="935">$B54+AO54</f>
        <v>2.1749999999999998</v>
      </c>
      <c r="AQ54" s="16">
        <f>IF((IF(OR(AQ$1="", $B54=""), 0, IF($B54&gt;'DOEE Payment Calculator'!$I$12, 0,  ((2/100)*FLOOR(MIN(AQ$1, 100000),5000)/5000)+MIN((('DOEE Payment Calculator'!$I$12+0.4-($B54+(2/100)*FLOOR(MIN(AQ$1, 100000),5000)/5000))/2), 0.4))))+$B54&gt;$B$5+0.2, 0, IF(OR(AQ$1="", $B54=""), 0, IF($B54&gt;'DOEE Payment Calculator'!$I$12, 0,  ((2/100)*FLOOR(MIN(AQ$1, 100000),5000)/5000)+MIN((('DOEE Payment Calculator'!$I$12+0.4-($B54+(2/100)*FLOOR(MIN(AQ$1, 100000),5000)/5000))/2), 0.4))))</f>
        <v>0.64499999999999991</v>
      </c>
      <c r="AR54" s="19">
        <f t="shared" ref="AR54" si="936">$B54+AQ54</f>
        <v>2.1850000000000001</v>
      </c>
    </row>
    <row r="55" spans="2:44" ht="16.5" x14ac:dyDescent="0.3">
      <c r="B55" s="16">
        <f t="shared" si="23"/>
        <v>1.53</v>
      </c>
      <c r="C55" s="16">
        <f>IF((IF(OR(C$1="", $B55=""), 0, IF($B55&gt;'DOEE Payment Calculator'!$I$12, 0,  ((2/100)*FLOOR(MIN(C$1, 100000),5000)/5000)+MIN((('DOEE Payment Calculator'!$I$12+0.4-($B55+(2/100)*FLOOR(MIN(C$1, 100000),5000)/5000))/2), 0.4))))+$B55&gt;$B$5+0.2, 0, IF(OR(C$1="", $B55=""), 0, IF($B55&gt;'DOEE Payment Calculator'!$I$12, 0,  ((2/100)*FLOOR(MIN(C$1, 100000),5000)/5000)+MIN((('DOEE Payment Calculator'!$I$12+0.4-($B55+(2/100)*FLOOR(MIN(C$1, 100000),5000)/5000))/2), 0.4))))</f>
        <v>0.4</v>
      </c>
      <c r="D55" s="19">
        <f t="shared" si="594"/>
        <v>1.9300000000000002</v>
      </c>
      <c r="E55" s="16">
        <f>IF((IF(OR(E$1="", $B55=""), 0, IF($B55&gt;'DOEE Payment Calculator'!$I$12, 0,  ((2/100)*FLOOR(MIN(E$1, 100000),5000)/5000)+MIN((('DOEE Payment Calculator'!$I$12+0.4-($B55+(2/100)*FLOOR(MIN(E$1, 100000),5000)/5000))/2), 0.4))))+$B55&gt;$B$5+0.2, 0, IF(OR(E$1="", $B55=""), 0, IF($B55&gt;'DOEE Payment Calculator'!$I$12, 0,  ((2/100)*FLOOR(MIN(E$1, 100000),5000)/5000)+MIN((('DOEE Payment Calculator'!$I$12+0.4-($B55+(2/100)*FLOOR(MIN(E$1, 100000),5000)/5000))/2), 0.4))))</f>
        <v>0.42000000000000004</v>
      </c>
      <c r="F55" s="19">
        <f t="shared" si="3"/>
        <v>1.9500000000000002</v>
      </c>
      <c r="G55" s="16">
        <f>IF((IF(OR(G$1="", $B55=""), 0, IF($B55&gt;'DOEE Payment Calculator'!$I$12, 0,  ((2/100)*FLOOR(MIN(G$1, 100000),5000)/5000)+MIN((('DOEE Payment Calculator'!$I$12+0.4-($B55+(2/100)*FLOOR(MIN(G$1, 100000),5000)/5000))/2), 0.4))))+$B55&gt;$B$5+0.2, 0, IF(OR(G$1="", $B55=""), 0, IF($B55&gt;'DOEE Payment Calculator'!$I$12, 0,  ((2/100)*FLOOR(MIN(G$1, 100000),5000)/5000)+MIN((('DOEE Payment Calculator'!$I$12+0.4-($B55+(2/100)*FLOOR(MIN(G$1, 100000),5000)/5000))/2), 0.4))))</f>
        <v>0.44</v>
      </c>
      <c r="H55" s="19">
        <f t="shared" ref="H55" si="937">$B55+G55</f>
        <v>1.97</v>
      </c>
      <c r="I55" s="16">
        <f>IF((IF(OR(I$1="", $B55=""), 0, IF($B55&gt;'DOEE Payment Calculator'!$I$12, 0,  ((2/100)*FLOOR(MIN(I$1, 100000),5000)/5000)+MIN((('DOEE Payment Calculator'!$I$12+0.4-($B55+(2/100)*FLOOR(MIN(I$1, 100000),5000)/5000))/2), 0.4))))+$B55&gt;$B$5+0.2, 0, IF(OR(I$1="", $B55=""), 0, IF($B55&gt;'DOEE Payment Calculator'!$I$12, 0,  ((2/100)*FLOOR(MIN(I$1, 100000),5000)/5000)+MIN((('DOEE Payment Calculator'!$I$12+0.4-($B55+(2/100)*FLOOR(MIN(I$1, 100000),5000)/5000))/2), 0.4))))</f>
        <v>0.46</v>
      </c>
      <c r="J55" s="19">
        <f t="shared" ref="J55" si="938">$B55+I55</f>
        <v>1.99</v>
      </c>
      <c r="K55" s="16">
        <f>IF((IF(OR(K$1="", $B55=""), 0, IF($B55&gt;'DOEE Payment Calculator'!$I$12, 0,  ((2/100)*FLOOR(MIN(K$1, 100000),5000)/5000)+MIN((('DOEE Payment Calculator'!$I$12+0.4-($B55+(2/100)*FLOOR(MIN(K$1, 100000),5000)/5000))/2), 0.4))))+$B55&gt;$B$5+0.2, 0, IF(OR(K$1="", $B55=""), 0, IF($B55&gt;'DOEE Payment Calculator'!$I$12, 0,  ((2/100)*FLOOR(MIN(K$1, 100000),5000)/5000)+MIN((('DOEE Payment Calculator'!$I$12+0.4-($B55+(2/100)*FLOOR(MIN(K$1, 100000),5000)/5000))/2), 0.4))))</f>
        <v>0.48000000000000004</v>
      </c>
      <c r="L55" s="19">
        <f t="shared" ref="L55" si="939">$B55+K55</f>
        <v>2.0100000000000002</v>
      </c>
      <c r="M55" s="16">
        <f>IF((IF(OR(M$1="", $B55=""), 0, IF($B55&gt;'DOEE Payment Calculator'!$I$12, 0,  ((2/100)*FLOOR(MIN(M$1, 100000),5000)/5000)+MIN((('DOEE Payment Calculator'!$I$12+0.4-($B55+(2/100)*FLOOR(MIN(M$1, 100000),5000)/5000))/2), 0.4))))+$B55&gt;$B$5+0.2, 0, IF(OR(M$1="", $B55=""), 0, IF($B55&gt;'DOEE Payment Calculator'!$I$12, 0,  ((2/100)*FLOOR(MIN(M$1, 100000),5000)/5000)+MIN((('DOEE Payment Calculator'!$I$12+0.4-($B55+(2/100)*FLOOR(MIN(M$1, 100000),5000)/5000))/2), 0.4))))</f>
        <v>0.49999999999999978</v>
      </c>
      <c r="N55" s="19">
        <f t="shared" ref="N55" si="940">$B55+M55</f>
        <v>2.0299999999999998</v>
      </c>
      <c r="O55" s="16">
        <f>IF((IF(OR(O$1="", $B55=""), 0, IF($B55&gt;'DOEE Payment Calculator'!$I$12, 0,  ((2/100)*FLOOR(MIN(O$1, 100000),5000)/5000)+MIN((('DOEE Payment Calculator'!$I$12+0.4-($B55+(2/100)*FLOOR(MIN(O$1, 100000),5000)/5000))/2), 0.4))))+$B55&gt;$B$5+0.2, 0, IF(OR(O$1="", $B55=""), 0, IF($B55&gt;'DOEE Payment Calculator'!$I$12, 0,  ((2/100)*FLOOR(MIN(O$1, 100000),5000)/5000)+MIN((('DOEE Payment Calculator'!$I$12+0.4-($B55+(2/100)*FLOOR(MIN(O$1, 100000),5000)/5000))/2), 0.4))))</f>
        <v>0.5099999999999999</v>
      </c>
      <c r="P55" s="19">
        <f t="shared" ref="P55" si="941">$B55+O55</f>
        <v>2.04</v>
      </c>
      <c r="Q55" s="16">
        <f>IF((IF(OR(Q$1="", $B55=""), 0, IF($B55&gt;'DOEE Payment Calculator'!$I$12, 0,  ((2/100)*FLOOR(MIN(Q$1, 100000),5000)/5000)+MIN((('DOEE Payment Calculator'!$I$12+0.4-($B55+(2/100)*FLOOR(MIN(Q$1, 100000),5000)/5000))/2), 0.4))))+$B55&gt;$B$5+0.2, 0, IF(OR(Q$1="", $B55=""), 0, IF($B55&gt;'DOEE Payment Calculator'!$I$12, 0,  ((2/100)*FLOOR(MIN(Q$1, 100000),5000)/5000)+MIN((('DOEE Payment Calculator'!$I$12+0.4-($B55+(2/100)*FLOOR(MIN(Q$1, 100000),5000)/5000))/2), 0.4))))</f>
        <v>0.51999999999999991</v>
      </c>
      <c r="R55" s="19">
        <f t="shared" ref="R55" si="942">$B55+Q55</f>
        <v>2.0499999999999998</v>
      </c>
      <c r="S55" s="16">
        <f>IF((IF(OR(S$1="", $B55=""), 0, IF($B55&gt;'DOEE Payment Calculator'!$I$12, 0,  ((2/100)*FLOOR(MIN(S$1, 100000),5000)/5000)+MIN((('DOEE Payment Calculator'!$I$12+0.4-($B55+(2/100)*FLOOR(MIN(S$1, 100000),5000)/5000))/2), 0.4))))+$B55&gt;$B$5+0.2, 0, IF(OR(S$1="", $B55=""), 0, IF($B55&gt;'DOEE Payment Calculator'!$I$12, 0,  ((2/100)*FLOOR(MIN(S$1, 100000),5000)/5000)+MIN((('DOEE Payment Calculator'!$I$12+0.4-($B55+(2/100)*FLOOR(MIN(S$1, 100000),5000)/5000))/2), 0.4))))</f>
        <v>0.52999999999999992</v>
      </c>
      <c r="T55" s="19">
        <f t="shared" ref="T55" si="943">$B55+S55</f>
        <v>2.06</v>
      </c>
      <c r="U55" s="16">
        <f>IF((IF(OR(U$1="", $B55=""), 0, IF($B55&gt;'DOEE Payment Calculator'!$I$12, 0,  ((2/100)*FLOOR(MIN(U$1, 100000),5000)/5000)+MIN((('DOEE Payment Calculator'!$I$12+0.4-($B55+(2/100)*FLOOR(MIN(U$1, 100000),5000)/5000))/2), 0.4))))+$B55&gt;$B$5+0.2, 0, IF(OR(U$1="", $B55=""), 0, IF($B55&gt;'DOEE Payment Calculator'!$I$12, 0,  ((2/100)*FLOOR(MIN(U$1, 100000),5000)/5000)+MIN((('DOEE Payment Calculator'!$I$12+0.4-($B55+(2/100)*FLOOR(MIN(U$1, 100000),5000)/5000))/2), 0.4))))</f>
        <v>0.53999999999999981</v>
      </c>
      <c r="V55" s="19">
        <f t="shared" ref="V55" si="944">$B55+U55</f>
        <v>2.0699999999999998</v>
      </c>
      <c r="W55" s="16">
        <f>IF((IF(OR(W$1="", $B55=""), 0, IF($B55&gt;'DOEE Payment Calculator'!$I$12, 0,  ((2/100)*FLOOR(MIN(W$1, 100000),5000)/5000)+MIN((('DOEE Payment Calculator'!$I$12+0.4-($B55+(2/100)*FLOOR(MIN(W$1, 100000),5000)/5000))/2), 0.4))))+$B55&gt;$B$5+0.2, 0, IF(OR(W$1="", $B55=""), 0, IF($B55&gt;'DOEE Payment Calculator'!$I$12, 0,  ((2/100)*FLOOR(MIN(W$1, 100000),5000)/5000)+MIN((('DOEE Payment Calculator'!$I$12+0.4-($B55+(2/100)*FLOOR(MIN(W$1, 100000),5000)/5000))/2), 0.4))))</f>
        <v>0.54999999999999982</v>
      </c>
      <c r="X55" s="19">
        <f t="shared" ref="X55" si="945">$B55+W55</f>
        <v>2.08</v>
      </c>
      <c r="Y55" s="16">
        <f>IF((IF(OR(Y$1="", $B55=""), 0, IF($B55&gt;'DOEE Payment Calculator'!$I$12, 0,  ((2/100)*FLOOR(MIN(Y$1, 100000),5000)/5000)+MIN((('DOEE Payment Calculator'!$I$12+0.4-($B55+(2/100)*FLOOR(MIN(Y$1, 100000),5000)/5000))/2), 0.4))))+$B55&gt;$B$5+0.2, 0, IF(OR(Y$1="", $B55=""), 0, IF($B55&gt;'DOEE Payment Calculator'!$I$12, 0,  ((2/100)*FLOOR(MIN(Y$1, 100000),5000)/5000)+MIN((('DOEE Payment Calculator'!$I$12+0.4-($B55+(2/100)*FLOOR(MIN(Y$1, 100000),5000)/5000))/2), 0.4))))</f>
        <v>0.55999999999999983</v>
      </c>
      <c r="Z55" s="19">
        <f t="shared" ref="Z55" si="946">$B55+Y55</f>
        <v>2.09</v>
      </c>
      <c r="AA55" s="16">
        <f>IF((IF(OR(AA$1="", $B55=""), 0, IF($B55&gt;'DOEE Payment Calculator'!$I$12, 0,  ((2/100)*FLOOR(MIN(AA$1, 100000),5000)/5000)+MIN((('DOEE Payment Calculator'!$I$12+0.4-($B55+(2/100)*FLOOR(MIN(AA$1, 100000),5000)/5000))/2), 0.4))))+$B55&gt;$B$5+0.2, 0, IF(OR(AA$1="", $B55=""), 0, IF($B55&gt;'DOEE Payment Calculator'!$I$12, 0,  ((2/100)*FLOOR(MIN(AA$1, 100000),5000)/5000)+MIN((('DOEE Payment Calculator'!$I$12+0.4-($B55+(2/100)*FLOOR(MIN(AA$1, 100000),5000)/5000))/2), 0.4))))</f>
        <v>0.56999999999999984</v>
      </c>
      <c r="AB55" s="19">
        <f t="shared" ref="AB55" si="947">$B55+AA55</f>
        <v>2.0999999999999996</v>
      </c>
      <c r="AC55" s="16">
        <f>IF((IF(OR(AC$1="", $B55=""), 0, IF($B55&gt;'DOEE Payment Calculator'!$I$12, 0,  ((2/100)*FLOOR(MIN(AC$1, 100000),5000)/5000)+MIN((('DOEE Payment Calculator'!$I$12+0.4-($B55+(2/100)*FLOOR(MIN(AC$1, 100000),5000)/5000))/2), 0.4))))+$B55&gt;$B$5+0.2, 0, IF(OR(AC$1="", $B55=""), 0, IF($B55&gt;'DOEE Payment Calculator'!$I$12, 0,  ((2/100)*FLOOR(MIN(AC$1, 100000),5000)/5000)+MIN((('DOEE Payment Calculator'!$I$12+0.4-($B55+(2/100)*FLOOR(MIN(AC$1, 100000),5000)/5000))/2), 0.4))))</f>
        <v>0.57999999999999985</v>
      </c>
      <c r="AD55" s="19">
        <f t="shared" ref="AD55" si="948">$B55+AC55</f>
        <v>2.11</v>
      </c>
      <c r="AE55" s="16">
        <f>IF((IF(OR(AE$1="", $B55=""), 0, IF($B55&gt;'DOEE Payment Calculator'!$I$12, 0,  ((2/100)*FLOOR(MIN(AE$1, 100000),5000)/5000)+MIN((('DOEE Payment Calculator'!$I$12+0.4-($B55+(2/100)*FLOOR(MIN(AE$1, 100000),5000)/5000))/2), 0.4))))+$B55&gt;$B$5+0.2, 0, IF(OR(AE$1="", $B55=""), 0, IF($B55&gt;'DOEE Payment Calculator'!$I$12, 0,  ((2/100)*FLOOR(MIN(AE$1, 100000),5000)/5000)+MIN((('DOEE Payment Calculator'!$I$12+0.4-($B55+(2/100)*FLOOR(MIN(AE$1, 100000),5000)/5000))/2), 0.4))))</f>
        <v>0.58999999999999986</v>
      </c>
      <c r="AF55" s="19">
        <f t="shared" ref="AF55" si="949">$B55+AE55</f>
        <v>2.12</v>
      </c>
      <c r="AG55" s="16">
        <f>IF((IF(OR(AG$1="", $B55=""), 0, IF($B55&gt;'DOEE Payment Calculator'!$I$12, 0,  ((2/100)*FLOOR(MIN(AG$1, 100000),5000)/5000)+MIN((('DOEE Payment Calculator'!$I$12+0.4-($B55+(2/100)*FLOOR(MIN(AG$1, 100000),5000)/5000))/2), 0.4))))+$B55&gt;$B$5+0.2, 0, IF(OR(AG$1="", $B55=""), 0, IF($B55&gt;'DOEE Payment Calculator'!$I$12, 0,  ((2/100)*FLOOR(MIN(AG$1, 100000),5000)/5000)+MIN((('DOEE Payment Calculator'!$I$12+0.4-($B55+(2/100)*FLOOR(MIN(AG$1, 100000),5000)/5000))/2), 0.4))))</f>
        <v>0.59999999999999987</v>
      </c>
      <c r="AH55" s="19">
        <f t="shared" ref="AH55" si="950">$B55+AG55</f>
        <v>2.13</v>
      </c>
      <c r="AI55" s="16">
        <f>IF((IF(OR(AI$1="", $B55=""), 0, IF($B55&gt;'DOEE Payment Calculator'!$I$12, 0,  ((2/100)*FLOOR(MIN(AI$1, 100000),5000)/5000)+MIN((('DOEE Payment Calculator'!$I$12+0.4-($B55+(2/100)*FLOOR(MIN(AI$1, 100000),5000)/5000))/2), 0.4))))+$B55&gt;$B$5+0.2, 0, IF(OR(AI$1="", $B55=""), 0, IF($B55&gt;'DOEE Payment Calculator'!$I$12, 0,  ((2/100)*FLOOR(MIN(AI$1, 100000),5000)/5000)+MIN((('DOEE Payment Calculator'!$I$12+0.4-($B55+(2/100)*FLOOR(MIN(AI$1, 100000),5000)/5000))/2), 0.4))))</f>
        <v>0.60999999999999988</v>
      </c>
      <c r="AJ55" s="19">
        <f t="shared" ref="AJ55" si="951">$B55+AI55</f>
        <v>2.1399999999999997</v>
      </c>
      <c r="AK55" s="16">
        <f>IF((IF(OR(AK$1="", $B55=""), 0, IF($B55&gt;'DOEE Payment Calculator'!$I$12, 0,  ((2/100)*FLOOR(MIN(AK$1, 100000),5000)/5000)+MIN((('DOEE Payment Calculator'!$I$12+0.4-($B55+(2/100)*FLOOR(MIN(AK$1, 100000),5000)/5000))/2), 0.4))))+$B55&gt;$B$5+0.2, 0, IF(OR(AK$1="", $B55=""), 0, IF($B55&gt;'DOEE Payment Calculator'!$I$12, 0,  ((2/100)*FLOOR(MIN(AK$1, 100000),5000)/5000)+MIN((('DOEE Payment Calculator'!$I$12+0.4-($B55+(2/100)*FLOOR(MIN(AK$1, 100000),5000)/5000))/2), 0.4))))</f>
        <v>0.61999999999999988</v>
      </c>
      <c r="AL55" s="19">
        <f t="shared" ref="AL55" si="952">$B55+AK55</f>
        <v>2.15</v>
      </c>
      <c r="AM55" s="16">
        <f>IF((IF(OR(AM$1="", $B55=""), 0, IF($B55&gt;'DOEE Payment Calculator'!$I$12, 0,  ((2/100)*FLOOR(MIN(AM$1, 100000),5000)/5000)+MIN((('DOEE Payment Calculator'!$I$12+0.4-($B55+(2/100)*FLOOR(MIN(AM$1, 100000),5000)/5000))/2), 0.4))))+$B55&gt;$B$5+0.2, 0, IF(OR(AM$1="", $B55=""), 0, IF($B55&gt;'DOEE Payment Calculator'!$I$12, 0,  ((2/100)*FLOOR(MIN(AM$1, 100000),5000)/5000)+MIN((('DOEE Payment Calculator'!$I$12+0.4-($B55+(2/100)*FLOOR(MIN(AM$1, 100000),5000)/5000))/2), 0.4))))</f>
        <v>0.62999999999999978</v>
      </c>
      <c r="AN55" s="19">
        <f t="shared" ref="AN55" si="953">$B55+AM55</f>
        <v>2.1599999999999997</v>
      </c>
      <c r="AO55" s="16">
        <f>IF((IF(OR(AO$1="", $B55=""), 0, IF($B55&gt;'DOEE Payment Calculator'!$I$12, 0,  ((2/100)*FLOOR(MIN(AO$1, 100000),5000)/5000)+MIN((('DOEE Payment Calculator'!$I$12+0.4-($B55+(2/100)*FLOOR(MIN(AO$1, 100000),5000)/5000))/2), 0.4))))+$B55&gt;$B$5+0.2, 0, IF(OR(AO$1="", $B55=""), 0, IF($B55&gt;'DOEE Payment Calculator'!$I$12, 0,  ((2/100)*FLOOR(MIN(AO$1, 100000),5000)/5000)+MIN((('DOEE Payment Calculator'!$I$12+0.4-($B55+(2/100)*FLOOR(MIN(AO$1, 100000),5000)/5000))/2), 0.4))))</f>
        <v>0.63999999999999979</v>
      </c>
      <c r="AP55" s="19">
        <f t="shared" ref="AP55" si="954">$B55+AO55</f>
        <v>2.17</v>
      </c>
      <c r="AQ55" s="16">
        <f>IF((IF(OR(AQ$1="", $B55=""), 0, IF($B55&gt;'DOEE Payment Calculator'!$I$12, 0,  ((2/100)*FLOOR(MIN(AQ$1, 100000),5000)/5000)+MIN((('DOEE Payment Calculator'!$I$12+0.4-($B55+(2/100)*FLOOR(MIN(AQ$1, 100000),5000)/5000))/2), 0.4))))+$B55&gt;$B$5+0.2, 0, IF(OR(AQ$1="", $B55=""), 0, IF($B55&gt;'DOEE Payment Calculator'!$I$12, 0,  ((2/100)*FLOOR(MIN(AQ$1, 100000),5000)/5000)+MIN((('DOEE Payment Calculator'!$I$12+0.4-($B55+(2/100)*FLOOR(MIN(AQ$1, 100000),5000)/5000))/2), 0.4))))</f>
        <v>0.6499999999999998</v>
      </c>
      <c r="AR55" s="19">
        <f t="shared" ref="AR55" si="955">$B55+AQ55</f>
        <v>2.1799999999999997</v>
      </c>
    </row>
    <row r="56" spans="2:44" ht="16.5" x14ac:dyDescent="0.3">
      <c r="B56" s="16">
        <f t="shared" si="23"/>
        <v>1.52</v>
      </c>
      <c r="C56" s="16">
        <f>IF((IF(OR(C$1="", $B56=""), 0, IF($B56&gt;'DOEE Payment Calculator'!$I$12, 0,  ((2/100)*FLOOR(MIN(C$1, 100000),5000)/5000)+MIN((('DOEE Payment Calculator'!$I$12+0.4-($B56+(2/100)*FLOOR(MIN(C$1, 100000),5000)/5000))/2), 0.4))))+$B56&gt;$B$5+0.2, 0, IF(OR(C$1="", $B56=""), 0, IF($B56&gt;'DOEE Payment Calculator'!$I$12, 0,  ((2/100)*FLOOR(MIN(C$1, 100000),5000)/5000)+MIN((('DOEE Payment Calculator'!$I$12+0.4-($B56+(2/100)*FLOOR(MIN(C$1, 100000),5000)/5000))/2), 0.4))))</f>
        <v>0.4</v>
      </c>
      <c r="D56" s="19">
        <f t="shared" si="594"/>
        <v>1.92</v>
      </c>
      <c r="E56" s="16">
        <f>IF((IF(OR(E$1="", $B56=""), 0, IF($B56&gt;'DOEE Payment Calculator'!$I$12, 0,  ((2/100)*FLOOR(MIN(E$1, 100000),5000)/5000)+MIN((('DOEE Payment Calculator'!$I$12+0.4-($B56+(2/100)*FLOOR(MIN(E$1, 100000),5000)/5000))/2), 0.4))))+$B56&gt;$B$5+0.2, 0, IF(OR(E$1="", $B56=""), 0, IF($B56&gt;'DOEE Payment Calculator'!$I$12, 0,  ((2/100)*FLOOR(MIN(E$1, 100000),5000)/5000)+MIN((('DOEE Payment Calculator'!$I$12+0.4-($B56+(2/100)*FLOOR(MIN(E$1, 100000),5000)/5000))/2), 0.4))))</f>
        <v>0.42000000000000004</v>
      </c>
      <c r="F56" s="19">
        <f t="shared" si="3"/>
        <v>1.94</v>
      </c>
      <c r="G56" s="16">
        <f>IF((IF(OR(G$1="", $B56=""), 0, IF($B56&gt;'DOEE Payment Calculator'!$I$12, 0,  ((2/100)*FLOOR(MIN(G$1, 100000),5000)/5000)+MIN((('DOEE Payment Calculator'!$I$12+0.4-($B56+(2/100)*FLOOR(MIN(G$1, 100000),5000)/5000))/2), 0.4))))+$B56&gt;$B$5+0.2, 0, IF(OR(G$1="", $B56=""), 0, IF($B56&gt;'DOEE Payment Calculator'!$I$12, 0,  ((2/100)*FLOOR(MIN(G$1, 100000),5000)/5000)+MIN((('DOEE Payment Calculator'!$I$12+0.4-($B56+(2/100)*FLOOR(MIN(G$1, 100000),5000)/5000))/2), 0.4))))</f>
        <v>0.44</v>
      </c>
      <c r="H56" s="19">
        <f t="shared" ref="H56" si="956">$B56+G56</f>
        <v>1.96</v>
      </c>
      <c r="I56" s="16">
        <f>IF((IF(OR(I$1="", $B56=""), 0, IF($B56&gt;'DOEE Payment Calculator'!$I$12, 0,  ((2/100)*FLOOR(MIN(I$1, 100000),5000)/5000)+MIN((('DOEE Payment Calculator'!$I$12+0.4-($B56+(2/100)*FLOOR(MIN(I$1, 100000),5000)/5000))/2), 0.4))))+$B56&gt;$B$5+0.2, 0, IF(OR(I$1="", $B56=""), 0, IF($B56&gt;'DOEE Payment Calculator'!$I$12, 0,  ((2/100)*FLOOR(MIN(I$1, 100000),5000)/5000)+MIN((('DOEE Payment Calculator'!$I$12+0.4-($B56+(2/100)*FLOOR(MIN(I$1, 100000),5000)/5000))/2), 0.4))))</f>
        <v>0.46</v>
      </c>
      <c r="J56" s="19">
        <f t="shared" ref="J56" si="957">$B56+I56</f>
        <v>1.98</v>
      </c>
      <c r="K56" s="16">
        <f>IF((IF(OR(K$1="", $B56=""), 0, IF($B56&gt;'DOEE Payment Calculator'!$I$12, 0,  ((2/100)*FLOOR(MIN(K$1, 100000),5000)/5000)+MIN((('DOEE Payment Calculator'!$I$12+0.4-($B56+(2/100)*FLOOR(MIN(K$1, 100000),5000)/5000))/2), 0.4))))+$B56&gt;$B$5+0.2, 0, IF(OR(K$1="", $B56=""), 0, IF($B56&gt;'DOEE Payment Calculator'!$I$12, 0,  ((2/100)*FLOOR(MIN(K$1, 100000),5000)/5000)+MIN((('DOEE Payment Calculator'!$I$12+0.4-($B56+(2/100)*FLOOR(MIN(K$1, 100000),5000)/5000))/2), 0.4))))</f>
        <v>0.48000000000000004</v>
      </c>
      <c r="L56" s="19">
        <f t="shared" ref="L56" si="958">$B56+K56</f>
        <v>2</v>
      </c>
      <c r="M56" s="16">
        <f>IF((IF(OR(M$1="", $B56=""), 0, IF($B56&gt;'DOEE Payment Calculator'!$I$12, 0,  ((2/100)*FLOOR(MIN(M$1, 100000),5000)/5000)+MIN((('DOEE Payment Calculator'!$I$12+0.4-($B56+(2/100)*FLOOR(MIN(M$1, 100000),5000)/5000))/2), 0.4))))+$B56&gt;$B$5+0.2, 0, IF(OR(M$1="", $B56=""), 0, IF($B56&gt;'DOEE Payment Calculator'!$I$12, 0,  ((2/100)*FLOOR(MIN(M$1, 100000),5000)/5000)+MIN((('DOEE Payment Calculator'!$I$12+0.4-($B56+(2/100)*FLOOR(MIN(M$1, 100000),5000)/5000))/2), 0.4))))</f>
        <v>0.5</v>
      </c>
      <c r="N56" s="19">
        <f t="shared" ref="N56" si="959">$B56+M56</f>
        <v>2.02</v>
      </c>
      <c r="O56" s="16">
        <f>IF((IF(OR(O$1="", $B56=""), 0, IF($B56&gt;'DOEE Payment Calculator'!$I$12, 0,  ((2/100)*FLOOR(MIN(O$1, 100000),5000)/5000)+MIN((('DOEE Payment Calculator'!$I$12+0.4-($B56+(2/100)*FLOOR(MIN(O$1, 100000),5000)/5000))/2), 0.4))))+$B56&gt;$B$5+0.2, 0, IF(OR(O$1="", $B56=""), 0, IF($B56&gt;'DOEE Payment Calculator'!$I$12, 0,  ((2/100)*FLOOR(MIN(O$1, 100000),5000)/5000)+MIN((('DOEE Payment Calculator'!$I$12+0.4-($B56+(2/100)*FLOOR(MIN(O$1, 100000),5000)/5000))/2), 0.4))))</f>
        <v>0.51499999999999979</v>
      </c>
      <c r="P56" s="19">
        <f t="shared" ref="P56" si="960">$B56+O56</f>
        <v>2.0349999999999997</v>
      </c>
      <c r="Q56" s="16">
        <f>IF((IF(OR(Q$1="", $B56=""), 0, IF($B56&gt;'DOEE Payment Calculator'!$I$12, 0,  ((2/100)*FLOOR(MIN(Q$1, 100000),5000)/5000)+MIN((('DOEE Payment Calculator'!$I$12+0.4-($B56+(2/100)*FLOOR(MIN(Q$1, 100000),5000)/5000))/2), 0.4))))+$B56&gt;$B$5+0.2, 0, IF(OR(Q$1="", $B56=""), 0, IF($B56&gt;'DOEE Payment Calculator'!$I$12, 0,  ((2/100)*FLOOR(MIN(Q$1, 100000),5000)/5000)+MIN((('DOEE Payment Calculator'!$I$12+0.4-($B56+(2/100)*FLOOR(MIN(Q$1, 100000),5000)/5000))/2), 0.4))))</f>
        <v>0.5249999999999998</v>
      </c>
      <c r="R56" s="19">
        <f t="shared" ref="R56" si="961">$B56+Q56</f>
        <v>2.0449999999999999</v>
      </c>
      <c r="S56" s="16">
        <f>IF((IF(OR(S$1="", $B56=""), 0, IF($B56&gt;'DOEE Payment Calculator'!$I$12, 0,  ((2/100)*FLOOR(MIN(S$1, 100000),5000)/5000)+MIN((('DOEE Payment Calculator'!$I$12+0.4-($B56+(2/100)*FLOOR(MIN(S$1, 100000),5000)/5000))/2), 0.4))))+$B56&gt;$B$5+0.2, 0, IF(OR(S$1="", $B56=""), 0, IF($B56&gt;'DOEE Payment Calculator'!$I$12, 0,  ((2/100)*FLOOR(MIN(S$1, 100000),5000)/5000)+MIN((('DOEE Payment Calculator'!$I$12+0.4-($B56+(2/100)*FLOOR(MIN(S$1, 100000),5000)/5000))/2), 0.4))))</f>
        <v>0.53499999999999992</v>
      </c>
      <c r="T56" s="19">
        <f t="shared" ref="T56" si="962">$B56+S56</f>
        <v>2.0549999999999997</v>
      </c>
      <c r="U56" s="16">
        <f>IF((IF(OR(U$1="", $B56=""), 0, IF($B56&gt;'DOEE Payment Calculator'!$I$12, 0,  ((2/100)*FLOOR(MIN(U$1, 100000),5000)/5000)+MIN((('DOEE Payment Calculator'!$I$12+0.4-($B56+(2/100)*FLOOR(MIN(U$1, 100000),5000)/5000))/2), 0.4))))+$B56&gt;$B$5+0.2, 0, IF(OR(U$1="", $B56=""), 0, IF($B56&gt;'DOEE Payment Calculator'!$I$12, 0,  ((2/100)*FLOOR(MIN(U$1, 100000),5000)/5000)+MIN((('DOEE Payment Calculator'!$I$12+0.4-($B56+(2/100)*FLOOR(MIN(U$1, 100000),5000)/5000))/2), 0.4))))</f>
        <v>0.54499999999999993</v>
      </c>
      <c r="V56" s="19">
        <f t="shared" ref="V56" si="963">$B56+U56</f>
        <v>2.0649999999999999</v>
      </c>
      <c r="W56" s="16">
        <f>IF((IF(OR(W$1="", $B56=""), 0, IF($B56&gt;'DOEE Payment Calculator'!$I$12, 0,  ((2/100)*FLOOR(MIN(W$1, 100000),5000)/5000)+MIN((('DOEE Payment Calculator'!$I$12+0.4-($B56+(2/100)*FLOOR(MIN(W$1, 100000),5000)/5000))/2), 0.4))))+$B56&gt;$B$5+0.2, 0, IF(OR(W$1="", $B56=""), 0, IF($B56&gt;'DOEE Payment Calculator'!$I$12, 0,  ((2/100)*FLOOR(MIN(W$1, 100000),5000)/5000)+MIN((('DOEE Payment Calculator'!$I$12+0.4-($B56+(2/100)*FLOOR(MIN(W$1, 100000),5000)/5000))/2), 0.4))))</f>
        <v>0.55499999999999994</v>
      </c>
      <c r="X56" s="19">
        <f t="shared" ref="X56" si="964">$B56+W56</f>
        <v>2.0750000000000002</v>
      </c>
      <c r="Y56" s="16">
        <f>IF((IF(OR(Y$1="", $B56=""), 0, IF($B56&gt;'DOEE Payment Calculator'!$I$12, 0,  ((2/100)*FLOOR(MIN(Y$1, 100000),5000)/5000)+MIN((('DOEE Payment Calculator'!$I$12+0.4-($B56+(2/100)*FLOOR(MIN(Y$1, 100000),5000)/5000))/2), 0.4))))+$B56&gt;$B$5+0.2, 0, IF(OR(Y$1="", $B56=""), 0, IF($B56&gt;'DOEE Payment Calculator'!$I$12, 0,  ((2/100)*FLOOR(MIN(Y$1, 100000),5000)/5000)+MIN((('DOEE Payment Calculator'!$I$12+0.4-($B56+(2/100)*FLOOR(MIN(Y$1, 100000),5000)/5000))/2), 0.4))))</f>
        <v>0.56499999999999984</v>
      </c>
      <c r="Z56" s="19">
        <f t="shared" ref="Z56" si="965">$B56+Y56</f>
        <v>2.085</v>
      </c>
      <c r="AA56" s="16">
        <f>IF((IF(OR(AA$1="", $B56=""), 0, IF($B56&gt;'DOEE Payment Calculator'!$I$12, 0,  ((2/100)*FLOOR(MIN(AA$1, 100000),5000)/5000)+MIN((('DOEE Payment Calculator'!$I$12+0.4-($B56+(2/100)*FLOOR(MIN(AA$1, 100000),5000)/5000))/2), 0.4))))+$B56&gt;$B$5+0.2, 0, IF(OR(AA$1="", $B56=""), 0, IF($B56&gt;'DOEE Payment Calculator'!$I$12, 0,  ((2/100)*FLOOR(MIN(AA$1, 100000),5000)/5000)+MIN((('DOEE Payment Calculator'!$I$12+0.4-($B56+(2/100)*FLOOR(MIN(AA$1, 100000),5000)/5000))/2), 0.4))))</f>
        <v>0.57499999999999984</v>
      </c>
      <c r="AB56" s="19">
        <f t="shared" ref="AB56" si="966">$B56+AA56</f>
        <v>2.0949999999999998</v>
      </c>
      <c r="AC56" s="16">
        <f>IF((IF(OR(AC$1="", $B56=""), 0, IF($B56&gt;'DOEE Payment Calculator'!$I$12, 0,  ((2/100)*FLOOR(MIN(AC$1, 100000),5000)/5000)+MIN((('DOEE Payment Calculator'!$I$12+0.4-($B56+(2/100)*FLOOR(MIN(AC$1, 100000),5000)/5000))/2), 0.4))))+$B56&gt;$B$5+0.2, 0, IF(OR(AC$1="", $B56=""), 0, IF($B56&gt;'DOEE Payment Calculator'!$I$12, 0,  ((2/100)*FLOOR(MIN(AC$1, 100000),5000)/5000)+MIN((('DOEE Payment Calculator'!$I$12+0.4-($B56+(2/100)*FLOOR(MIN(AC$1, 100000),5000)/5000))/2), 0.4))))</f>
        <v>0.58499999999999985</v>
      </c>
      <c r="AD56" s="19">
        <f t="shared" ref="AD56" si="967">$B56+AC56</f>
        <v>2.105</v>
      </c>
      <c r="AE56" s="16">
        <f>IF((IF(OR(AE$1="", $B56=""), 0, IF($B56&gt;'DOEE Payment Calculator'!$I$12, 0,  ((2/100)*FLOOR(MIN(AE$1, 100000),5000)/5000)+MIN((('DOEE Payment Calculator'!$I$12+0.4-($B56+(2/100)*FLOOR(MIN(AE$1, 100000),5000)/5000))/2), 0.4))))+$B56&gt;$B$5+0.2, 0, IF(OR(AE$1="", $B56=""), 0, IF($B56&gt;'DOEE Payment Calculator'!$I$12, 0,  ((2/100)*FLOOR(MIN(AE$1, 100000),5000)/5000)+MIN((('DOEE Payment Calculator'!$I$12+0.4-($B56+(2/100)*FLOOR(MIN(AE$1, 100000),5000)/5000))/2), 0.4))))</f>
        <v>0.59499999999999986</v>
      </c>
      <c r="AF56" s="19">
        <f t="shared" ref="AF56" si="968">$B56+AE56</f>
        <v>2.1149999999999998</v>
      </c>
      <c r="AG56" s="16">
        <f>IF((IF(OR(AG$1="", $B56=""), 0, IF($B56&gt;'DOEE Payment Calculator'!$I$12, 0,  ((2/100)*FLOOR(MIN(AG$1, 100000),5000)/5000)+MIN((('DOEE Payment Calculator'!$I$12+0.4-($B56+(2/100)*FLOOR(MIN(AG$1, 100000),5000)/5000))/2), 0.4))))+$B56&gt;$B$5+0.2, 0, IF(OR(AG$1="", $B56=""), 0, IF($B56&gt;'DOEE Payment Calculator'!$I$12, 0,  ((2/100)*FLOOR(MIN(AG$1, 100000),5000)/5000)+MIN((('DOEE Payment Calculator'!$I$12+0.4-($B56+(2/100)*FLOOR(MIN(AG$1, 100000),5000)/5000))/2), 0.4))))</f>
        <v>0.60499999999999976</v>
      </c>
      <c r="AH56" s="19">
        <f t="shared" ref="AH56" si="969">$B56+AG56</f>
        <v>2.125</v>
      </c>
      <c r="AI56" s="16">
        <f>IF((IF(OR(AI$1="", $B56=""), 0, IF($B56&gt;'DOEE Payment Calculator'!$I$12, 0,  ((2/100)*FLOOR(MIN(AI$1, 100000),5000)/5000)+MIN((('DOEE Payment Calculator'!$I$12+0.4-($B56+(2/100)*FLOOR(MIN(AI$1, 100000),5000)/5000))/2), 0.4))))+$B56&gt;$B$5+0.2, 0, IF(OR(AI$1="", $B56=""), 0, IF($B56&gt;'DOEE Payment Calculator'!$I$12, 0,  ((2/100)*FLOOR(MIN(AI$1, 100000),5000)/5000)+MIN((('DOEE Payment Calculator'!$I$12+0.4-($B56+(2/100)*FLOOR(MIN(AI$1, 100000),5000)/5000))/2), 0.4))))</f>
        <v>0.61499999999999977</v>
      </c>
      <c r="AJ56" s="19">
        <f t="shared" ref="AJ56" si="970">$B56+AI56</f>
        <v>2.1349999999999998</v>
      </c>
      <c r="AK56" s="16">
        <f>IF((IF(OR(AK$1="", $B56=""), 0, IF($B56&gt;'DOEE Payment Calculator'!$I$12, 0,  ((2/100)*FLOOR(MIN(AK$1, 100000),5000)/5000)+MIN((('DOEE Payment Calculator'!$I$12+0.4-($B56+(2/100)*FLOOR(MIN(AK$1, 100000),5000)/5000))/2), 0.4))))+$B56&gt;$B$5+0.2, 0, IF(OR(AK$1="", $B56=""), 0, IF($B56&gt;'DOEE Payment Calculator'!$I$12, 0,  ((2/100)*FLOOR(MIN(AK$1, 100000),5000)/5000)+MIN((('DOEE Payment Calculator'!$I$12+0.4-($B56+(2/100)*FLOOR(MIN(AK$1, 100000),5000)/5000))/2), 0.4))))</f>
        <v>0.62499999999999978</v>
      </c>
      <c r="AL56" s="19">
        <f t="shared" ref="AL56" si="971">$B56+AK56</f>
        <v>2.1449999999999996</v>
      </c>
      <c r="AM56" s="16">
        <f>IF((IF(OR(AM$1="", $B56=""), 0, IF($B56&gt;'DOEE Payment Calculator'!$I$12, 0,  ((2/100)*FLOOR(MIN(AM$1, 100000),5000)/5000)+MIN((('DOEE Payment Calculator'!$I$12+0.4-($B56+(2/100)*FLOOR(MIN(AM$1, 100000),5000)/5000))/2), 0.4))))+$B56&gt;$B$5+0.2, 0, IF(OR(AM$1="", $B56=""), 0, IF($B56&gt;'DOEE Payment Calculator'!$I$12, 0,  ((2/100)*FLOOR(MIN(AM$1, 100000),5000)/5000)+MIN((('DOEE Payment Calculator'!$I$12+0.4-($B56+(2/100)*FLOOR(MIN(AM$1, 100000),5000)/5000))/2), 0.4))))</f>
        <v>0.6349999999999999</v>
      </c>
      <c r="AN56" s="19">
        <f t="shared" ref="AN56" si="972">$B56+AM56</f>
        <v>2.1549999999999998</v>
      </c>
      <c r="AO56" s="16">
        <f>IF((IF(OR(AO$1="", $B56=""), 0, IF($B56&gt;'DOEE Payment Calculator'!$I$12, 0,  ((2/100)*FLOOR(MIN(AO$1, 100000),5000)/5000)+MIN((('DOEE Payment Calculator'!$I$12+0.4-($B56+(2/100)*FLOOR(MIN(AO$1, 100000),5000)/5000))/2), 0.4))))+$B56&gt;$B$5+0.2, 0, IF(OR(AO$1="", $B56=""), 0, IF($B56&gt;'DOEE Payment Calculator'!$I$12, 0,  ((2/100)*FLOOR(MIN(AO$1, 100000),5000)/5000)+MIN((('DOEE Payment Calculator'!$I$12+0.4-($B56+(2/100)*FLOOR(MIN(AO$1, 100000),5000)/5000))/2), 0.4))))</f>
        <v>0.64499999999999991</v>
      </c>
      <c r="AP56" s="19">
        <f t="shared" ref="AP56" si="973">$B56+AO56</f>
        <v>2.165</v>
      </c>
      <c r="AQ56" s="16">
        <f>IF((IF(OR(AQ$1="", $B56=""), 0, IF($B56&gt;'DOEE Payment Calculator'!$I$12, 0,  ((2/100)*FLOOR(MIN(AQ$1, 100000),5000)/5000)+MIN((('DOEE Payment Calculator'!$I$12+0.4-($B56+(2/100)*FLOOR(MIN(AQ$1, 100000),5000)/5000))/2), 0.4))))+$B56&gt;$B$5+0.2, 0, IF(OR(AQ$1="", $B56=""), 0, IF($B56&gt;'DOEE Payment Calculator'!$I$12, 0,  ((2/100)*FLOOR(MIN(AQ$1, 100000),5000)/5000)+MIN((('DOEE Payment Calculator'!$I$12+0.4-($B56+(2/100)*FLOOR(MIN(AQ$1, 100000),5000)/5000))/2), 0.4))))</f>
        <v>0.65499999999999992</v>
      </c>
      <c r="AR56" s="19">
        <f t="shared" ref="AR56" si="974">$B56+AQ56</f>
        <v>2.1749999999999998</v>
      </c>
    </row>
    <row r="57" spans="2:44" ht="16.5" x14ac:dyDescent="0.3">
      <c r="B57" s="16">
        <f t="shared" si="23"/>
        <v>1.51</v>
      </c>
      <c r="C57" s="16">
        <f>IF((IF(OR(C$1="", $B57=""), 0, IF($B57&gt;'DOEE Payment Calculator'!$I$12, 0,  ((2/100)*FLOOR(MIN(C$1, 100000),5000)/5000)+MIN((('DOEE Payment Calculator'!$I$12+0.4-($B57+(2/100)*FLOOR(MIN(C$1, 100000),5000)/5000))/2), 0.4))))+$B57&gt;$B$5+0.2, 0, IF(OR(C$1="", $B57=""), 0, IF($B57&gt;'DOEE Payment Calculator'!$I$12, 0,  ((2/100)*FLOOR(MIN(C$1, 100000),5000)/5000)+MIN((('DOEE Payment Calculator'!$I$12+0.4-($B57+(2/100)*FLOOR(MIN(C$1, 100000),5000)/5000))/2), 0.4))))</f>
        <v>0.4</v>
      </c>
      <c r="D57" s="19">
        <f t="shared" si="594"/>
        <v>1.9100000000000001</v>
      </c>
      <c r="E57" s="16">
        <f>IF((IF(OR(E$1="", $B57=""), 0, IF($B57&gt;'DOEE Payment Calculator'!$I$12, 0,  ((2/100)*FLOOR(MIN(E$1, 100000),5000)/5000)+MIN((('DOEE Payment Calculator'!$I$12+0.4-($B57+(2/100)*FLOOR(MIN(E$1, 100000),5000)/5000))/2), 0.4))))+$B57&gt;$B$5+0.2, 0, IF(OR(E$1="", $B57=""), 0, IF($B57&gt;'DOEE Payment Calculator'!$I$12, 0,  ((2/100)*FLOOR(MIN(E$1, 100000),5000)/5000)+MIN((('DOEE Payment Calculator'!$I$12+0.4-($B57+(2/100)*FLOOR(MIN(E$1, 100000),5000)/5000))/2), 0.4))))</f>
        <v>0.42000000000000004</v>
      </c>
      <c r="F57" s="19">
        <f t="shared" si="3"/>
        <v>1.9300000000000002</v>
      </c>
      <c r="G57" s="16">
        <f>IF((IF(OR(G$1="", $B57=""), 0, IF($B57&gt;'DOEE Payment Calculator'!$I$12, 0,  ((2/100)*FLOOR(MIN(G$1, 100000),5000)/5000)+MIN((('DOEE Payment Calculator'!$I$12+0.4-($B57+(2/100)*FLOOR(MIN(G$1, 100000),5000)/5000))/2), 0.4))))+$B57&gt;$B$5+0.2, 0, IF(OR(G$1="", $B57=""), 0, IF($B57&gt;'DOEE Payment Calculator'!$I$12, 0,  ((2/100)*FLOOR(MIN(G$1, 100000),5000)/5000)+MIN((('DOEE Payment Calculator'!$I$12+0.4-($B57+(2/100)*FLOOR(MIN(G$1, 100000),5000)/5000))/2), 0.4))))</f>
        <v>0.44</v>
      </c>
      <c r="H57" s="19">
        <f t="shared" ref="H57" si="975">$B57+G57</f>
        <v>1.95</v>
      </c>
      <c r="I57" s="16">
        <f>IF((IF(OR(I$1="", $B57=""), 0, IF($B57&gt;'DOEE Payment Calculator'!$I$12, 0,  ((2/100)*FLOOR(MIN(I$1, 100000),5000)/5000)+MIN((('DOEE Payment Calculator'!$I$12+0.4-($B57+(2/100)*FLOOR(MIN(I$1, 100000),5000)/5000))/2), 0.4))))+$B57&gt;$B$5+0.2, 0, IF(OR(I$1="", $B57=""), 0, IF($B57&gt;'DOEE Payment Calculator'!$I$12, 0,  ((2/100)*FLOOR(MIN(I$1, 100000),5000)/5000)+MIN((('DOEE Payment Calculator'!$I$12+0.4-($B57+(2/100)*FLOOR(MIN(I$1, 100000),5000)/5000))/2), 0.4))))</f>
        <v>0.46</v>
      </c>
      <c r="J57" s="19">
        <f t="shared" ref="J57" si="976">$B57+I57</f>
        <v>1.97</v>
      </c>
      <c r="K57" s="16">
        <f>IF((IF(OR(K$1="", $B57=""), 0, IF($B57&gt;'DOEE Payment Calculator'!$I$12, 0,  ((2/100)*FLOOR(MIN(K$1, 100000),5000)/5000)+MIN((('DOEE Payment Calculator'!$I$12+0.4-($B57+(2/100)*FLOOR(MIN(K$1, 100000),5000)/5000))/2), 0.4))))+$B57&gt;$B$5+0.2, 0, IF(OR(K$1="", $B57=""), 0, IF($B57&gt;'DOEE Payment Calculator'!$I$12, 0,  ((2/100)*FLOOR(MIN(K$1, 100000),5000)/5000)+MIN((('DOEE Payment Calculator'!$I$12+0.4-($B57+(2/100)*FLOOR(MIN(K$1, 100000),5000)/5000))/2), 0.4))))</f>
        <v>0.48000000000000004</v>
      </c>
      <c r="L57" s="19">
        <f t="shared" ref="L57" si="977">$B57+K57</f>
        <v>1.99</v>
      </c>
      <c r="M57" s="16">
        <f>IF((IF(OR(M$1="", $B57=""), 0, IF($B57&gt;'DOEE Payment Calculator'!$I$12, 0,  ((2/100)*FLOOR(MIN(M$1, 100000),5000)/5000)+MIN((('DOEE Payment Calculator'!$I$12+0.4-($B57+(2/100)*FLOOR(MIN(M$1, 100000),5000)/5000))/2), 0.4))))+$B57&gt;$B$5+0.2, 0, IF(OR(M$1="", $B57=""), 0, IF($B57&gt;'DOEE Payment Calculator'!$I$12, 0,  ((2/100)*FLOOR(MIN(M$1, 100000),5000)/5000)+MIN((('DOEE Payment Calculator'!$I$12+0.4-($B57+(2/100)*FLOOR(MIN(M$1, 100000),5000)/5000))/2), 0.4))))</f>
        <v>0.5</v>
      </c>
      <c r="N57" s="19">
        <f t="shared" ref="N57" si="978">$B57+M57</f>
        <v>2.0099999999999998</v>
      </c>
      <c r="O57" s="16">
        <f>IF((IF(OR(O$1="", $B57=""), 0, IF($B57&gt;'DOEE Payment Calculator'!$I$12, 0,  ((2/100)*FLOOR(MIN(O$1, 100000),5000)/5000)+MIN((('DOEE Payment Calculator'!$I$12+0.4-($B57+(2/100)*FLOOR(MIN(O$1, 100000),5000)/5000))/2), 0.4))))+$B57&gt;$B$5+0.2, 0, IF(OR(O$1="", $B57=""), 0, IF($B57&gt;'DOEE Payment Calculator'!$I$12, 0,  ((2/100)*FLOOR(MIN(O$1, 100000),5000)/5000)+MIN((('DOEE Payment Calculator'!$I$12+0.4-($B57+(2/100)*FLOOR(MIN(O$1, 100000),5000)/5000))/2), 0.4))))</f>
        <v>0.51999999999999991</v>
      </c>
      <c r="P57" s="19">
        <f t="shared" ref="P57" si="979">$B57+O57</f>
        <v>2.0299999999999998</v>
      </c>
      <c r="Q57" s="16">
        <f>IF((IF(OR(Q$1="", $B57=""), 0, IF($B57&gt;'DOEE Payment Calculator'!$I$12, 0,  ((2/100)*FLOOR(MIN(Q$1, 100000),5000)/5000)+MIN((('DOEE Payment Calculator'!$I$12+0.4-($B57+(2/100)*FLOOR(MIN(Q$1, 100000),5000)/5000))/2), 0.4))))+$B57&gt;$B$5+0.2, 0, IF(OR(Q$1="", $B57=""), 0, IF($B57&gt;'DOEE Payment Calculator'!$I$12, 0,  ((2/100)*FLOOR(MIN(Q$1, 100000),5000)/5000)+MIN((('DOEE Payment Calculator'!$I$12+0.4-($B57+(2/100)*FLOOR(MIN(Q$1, 100000),5000)/5000))/2), 0.4))))</f>
        <v>0.52999999999999992</v>
      </c>
      <c r="R57" s="19">
        <f t="shared" ref="R57" si="980">$B57+Q57</f>
        <v>2.04</v>
      </c>
      <c r="S57" s="16">
        <f>IF((IF(OR(S$1="", $B57=""), 0, IF($B57&gt;'DOEE Payment Calculator'!$I$12, 0,  ((2/100)*FLOOR(MIN(S$1, 100000),5000)/5000)+MIN((('DOEE Payment Calculator'!$I$12+0.4-($B57+(2/100)*FLOOR(MIN(S$1, 100000),5000)/5000))/2), 0.4))))+$B57&gt;$B$5+0.2, 0, IF(OR(S$1="", $B57=""), 0, IF($B57&gt;'DOEE Payment Calculator'!$I$12, 0,  ((2/100)*FLOOR(MIN(S$1, 100000),5000)/5000)+MIN((('DOEE Payment Calculator'!$I$12+0.4-($B57+(2/100)*FLOOR(MIN(S$1, 100000),5000)/5000))/2), 0.4))))</f>
        <v>0.53999999999999992</v>
      </c>
      <c r="T57" s="19">
        <f t="shared" ref="T57" si="981">$B57+S57</f>
        <v>2.0499999999999998</v>
      </c>
      <c r="U57" s="16">
        <f>IF((IF(OR(U$1="", $B57=""), 0, IF($B57&gt;'DOEE Payment Calculator'!$I$12, 0,  ((2/100)*FLOOR(MIN(U$1, 100000),5000)/5000)+MIN((('DOEE Payment Calculator'!$I$12+0.4-($B57+(2/100)*FLOOR(MIN(U$1, 100000),5000)/5000))/2), 0.4))))+$B57&gt;$B$5+0.2, 0, IF(OR(U$1="", $B57=""), 0, IF($B57&gt;'DOEE Payment Calculator'!$I$12, 0,  ((2/100)*FLOOR(MIN(U$1, 100000),5000)/5000)+MIN((('DOEE Payment Calculator'!$I$12+0.4-($B57+(2/100)*FLOOR(MIN(U$1, 100000),5000)/5000))/2), 0.4))))</f>
        <v>0.54999999999999982</v>
      </c>
      <c r="V57" s="19">
        <f t="shared" ref="V57" si="982">$B57+U57</f>
        <v>2.0599999999999996</v>
      </c>
      <c r="W57" s="16">
        <f>IF((IF(OR(W$1="", $B57=""), 0, IF($B57&gt;'DOEE Payment Calculator'!$I$12, 0,  ((2/100)*FLOOR(MIN(W$1, 100000),5000)/5000)+MIN((('DOEE Payment Calculator'!$I$12+0.4-($B57+(2/100)*FLOOR(MIN(W$1, 100000),5000)/5000))/2), 0.4))))+$B57&gt;$B$5+0.2, 0, IF(OR(W$1="", $B57=""), 0, IF($B57&gt;'DOEE Payment Calculator'!$I$12, 0,  ((2/100)*FLOOR(MIN(W$1, 100000),5000)/5000)+MIN((('DOEE Payment Calculator'!$I$12+0.4-($B57+(2/100)*FLOOR(MIN(W$1, 100000),5000)/5000))/2), 0.4))))</f>
        <v>0.55999999999999983</v>
      </c>
      <c r="X57" s="19">
        <f t="shared" ref="X57" si="983">$B57+W57</f>
        <v>2.0699999999999998</v>
      </c>
      <c r="Y57" s="16">
        <f>IF((IF(OR(Y$1="", $B57=""), 0, IF($B57&gt;'DOEE Payment Calculator'!$I$12, 0,  ((2/100)*FLOOR(MIN(Y$1, 100000),5000)/5000)+MIN((('DOEE Payment Calculator'!$I$12+0.4-($B57+(2/100)*FLOOR(MIN(Y$1, 100000),5000)/5000))/2), 0.4))))+$B57&gt;$B$5+0.2, 0, IF(OR(Y$1="", $B57=""), 0, IF($B57&gt;'DOEE Payment Calculator'!$I$12, 0,  ((2/100)*FLOOR(MIN(Y$1, 100000),5000)/5000)+MIN((('DOEE Payment Calculator'!$I$12+0.4-($B57+(2/100)*FLOOR(MIN(Y$1, 100000),5000)/5000))/2), 0.4))))</f>
        <v>0.56999999999999984</v>
      </c>
      <c r="Z57" s="19">
        <f t="shared" ref="Z57" si="984">$B57+Y57</f>
        <v>2.08</v>
      </c>
      <c r="AA57" s="16">
        <f>IF((IF(OR(AA$1="", $B57=""), 0, IF($B57&gt;'DOEE Payment Calculator'!$I$12, 0,  ((2/100)*FLOOR(MIN(AA$1, 100000),5000)/5000)+MIN((('DOEE Payment Calculator'!$I$12+0.4-($B57+(2/100)*FLOOR(MIN(AA$1, 100000),5000)/5000))/2), 0.4))))+$B57&gt;$B$5+0.2, 0, IF(OR(AA$1="", $B57=""), 0, IF($B57&gt;'DOEE Payment Calculator'!$I$12, 0,  ((2/100)*FLOOR(MIN(AA$1, 100000),5000)/5000)+MIN((('DOEE Payment Calculator'!$I$12+0.4-($B57+(2/100)*FLOOR(MIN(AA$1, 100000),5000)/5000))/2), 0.4))))</f>
        <v>0.57999999999999985</v>
      </c>
      <c r="AB57" s="19">
        <f t="shared" ref="AB57" si="985">$B57+AA57</f>
        <v>2.09</v>
      </c>
      <c r="AC57" s="16">
        <f>IF((IF(OR(AC$1="", $B57=""), 0, IF($B57&gt;'DOEE Payment Calculator'!$I$12, 0,  ((2/100)*FLOOR(MIN(AC$1, 100000),5000)/5000)+MIN((('DOEE Payment Calculator'!$I$12+0.4-($B57+(2/100)*FLOOR(MIN(AC$1, 100000),5000)/5000))/2), 0.4))))+$B57&gt;$B$5+0.2, 0, IF(OR(AC$1="", $B57=""), 0, IF($B57&gt;'DOEE Payment Calculator'!$I$12, 0,  ((2/100)*FLOOR(MIN(AC$1, 100000),5000)/5000)+MIN((('DOEE Payment Calculator'!$I$12+0.4-($B57+(2/100)*FLOOR(MIN(AC$1, 100000),5000)/5000))/2), 0.4))))</f>
        <v>0.58999999999999986</v>
      </c>
      <c r="AD57" s="19">
        <f t="shared" ref="AD57" si="986">$B57+AC57</f>
        <v>2.0999999999999996</v>
      </c>
      <c r="AE57" s="16">
        <f>IF((IF(OR(AE$1="", $B57=""), 0, IF($B57&gt;'DOEE Payment Calculator'!$I$12, 0,  ((2/100)*FLOOR(MIN(AE$1, 100000),5000)/5000)+MIN((('DOEE Payment Calculator'!$I$12+0.4-($B57+(2/100)*FLOOR(MIN(AE$1, 100000),5000)/5000))/2), 0.4))))+$B57&gt;$B$5+0.2, 0, IF(OR(AE$1="", $B57=""), 0, IF($B57&gt;'DOEE Payment Calculator'!$I$12, 0,  ((2/100)*FLOOR(MIN(AE$1, 100000),5000)/5000)+MIN((('DOEE Payment Calculator'!$I$12+0.4-($B57+(2/100)*FLOOR(MIN(AE$1, 100000),5000)/5000))/2), 0.4))))</f>
        <v>0.59999999999999987</v>
      </c>
      <c r="AF57" s="19">
        <f t="shared" ref="AF57" si="987">$B57+AE57</f>
        <v>2.11</v>
      </c>
      <c r="AG57" s="16">
        <f>IF((IF(OR(AG$1="", $B57=""), 0, IF($B57&gt;'DOEE Payment Calculator'!$I$12, 0,  ((2/100)*FLOOR(MIN(AG$1, 100000),5000)/5000)+MIN((('DOEE Payment Calculator'!$I$12+0.4-($B57+(2/100)*FLOOR(MIN(AG$1, 100000),5000)/5000))/2), 0.4))))+$B57&gt;$B$5+0.2, 0, IF(OR(AG$1="", $B57=""), 0, IF($B57&gt;'DOEE Payment Calculator'!$I$12, 0,  ((2/100)*FLOOR(MIN(AG$1, 100000),5000)/5000)+MIN((('DOEE Payment Calculator'!$I$12+0.4-($B57+(2/100)*FLOOR(MIN(AG$1, 100000),5000)/5000))/2), 0.4))))</f>
        <v>0.60999999999999988</v>
      </c>
      <c r="AH57" s="19">
        <f t="shared" ref="AH57" si="988">$B57+AG57</f>
        <v>2.12</v>
      </c>
      <c r="AI57" s="16">
        <f>IF((IF(OR(AI$1="", $B57=""), 0, IF($B57&gt;'DOEE Payment Calculator'!$I$12, 0,  ((2/100)*FLOOR(MIN(AI$1, 100000),5000)/5000)+MIN((('DOEE Payment Calculator'!$I$12+0.4-($B57+(2/100)*FLOOR(MIN(AI$1, 100000),5000)/5000))/2), 0.4))))+$B57&gt;$B$5+0.2, 0, IF(OR(AI$1="", $B57=""), 0, IF($B57&gt;'DOEE Payment Calculator'!$I$12, 0,  ((2/100)*FLOOR(MIN(AI$1, 100000),5000)/5000)+MIN((('DOEE Payment Calculator'!$I$12+0.4-($B57+(2/100)*FLOOR(MIN(AI$1, 100000),5000)/5000))/2), 0.4))))</f>
        <v>0.61999999999999988</v>
      </c>
      <c r="AJ57" s="19">
        <f t="shared" ref="AJ57" si="989">$B57+AI57</f>
        <v>2.13</v>
      </c>
      <c r="AK57" s="16">
        <f>IF((IF(OR(AK$1="", $B57=""), 0, IF($B57&gt;'DOEE Payment Calculator'!$I$12, 0,  ((2/100)*FLOOR(MIN(AK$1, 100000),5000)/5000)+MIN((('DOEE Payment Calculator'!$I$12+0.4-($B57+(2/100)*FLOOR(MIN(AK$1, 100000),5000)/5000))/2), 0.4))))+$B57&gt;$B$5+0.2, 0, IF(OR(AK$1="", $B57=""), 0, IF($B57&gt;'DOEE Payment Calculator'!$I$12, 0,  ((2/100)*FLOOR(MIN(AK$1, 100000),5000)/5000)+MIN((('DOEE Payment Calculator'!$I$12+0.4-($B57+(2/100)*FLOOR(MIN(AK$1, 100000),5000)/5000))/2), 0.4))))</f>
        <v>0.62999999999999989</v>
      </c>
      <c r="AL57" s="19">
        <f t="shared" ref="AL57" si="990">$B57+AK57</f>
        <v>2.1399999999999997</v>
      </c>
      <c r="AM57" s="16">
        <f>IF((IF(OR(AM$1="", $B57=""), 0, IF($B57&gt;'DOEE Payment Calculator'!$I$12, 0,  ((2/100)*FLOOR(MIN(AM$1, 100000),5000)/5000)+MIN((('DOEE Payment Calculator'!$I$12+0.4-($B57+(2/100)*FLOOR(MIN(AM$1, 100000),5000)/5000))/2), 0.4))))+$B57&gt;$B$5+0.2, 0, IF(OR(AM$1="", $B57=""), 0, IF($B57&gt;'DOEE Payment Calculator'!$I$12, 0,  ((2/100)*FLOOR(MIN(AM$1, 100000),5000)/5000)+MIN((('DOEE Payment Calculator'!$I$12+0.4-($B57+(2/100)*FLOOR(MIN(AM$1, 100000),5000)/5000))/2), 0.4))))</f>
        <v>0.63999999999999979</v>
      </c>
      <c r="AN57" s="19">
        <f t="shared" ref="AN57" si="991">$B57+AM57</f>
        <v>2.15</v>
      </c>
      <c r="AO57" s="16">
        <f>IF((IF(OR(AO$1="", $B57=""), 0, IF($B57&gt;'DOEE Payment Calculator'!$I$12, 0,  ((2/100)*FLOOR(MIN(AO$1, 100000),5000)/5000)+MIN((('DOEE Payment Calculator'!$I$12+0.4-($B57+(2/100)*FLOOR(MIN(AO$1, 100000),5000)/5000))/2), 0.4))))+$B57&gt;$B$5+0.2, 0, IF(OR(AO$1="", $B57=""), 0, IF($B57&gt;'DOEE Payment Calculator'!$I$12, 0,  ((2/100)*FLOOR(MIN(AO$1, 100000),5000)/5000)+MIN((('DOEE Payment Calculator'!$I$12+0.4-($B57+(2/100)*FLOOR(MIN(AO$1, 100000),5000)/5000))/2), 0.4))))</f>
        <v>0.6499999999999998</v>
      </c>
      <c r="AP57" s="19">
        <f t="shared" ref="AP57" si="992">$B57+AO57</f>
        <v>2.1599999999999997</v>
      </c>
      <c r="AQ57" s="16">
        <f>IF((IF(OR(AQ$1="", $B57=""), 0, IF($B57&gt;'DOEE Payment Calculator'!$I$12, 0,  ((2/100)*FLOOR(MIN(AQ$1, 100000),5000)/5000)+MIN((('DOEE Payment Calculator'!$I$12+0.4-($B57+(2/100)*FLOOR(MIN(AQ$1, 100000),5000)/5000))/2), 0.4))))+$B57&gt;$B$5+0.2, 0, IF(OR(AQ$1="", $B57=""), 0, IF($B57&gt;'DOEE Payment Calculator'!$I$12, 0,  ((2/100)*FLOOR(MIN(AQ$1, 100000),5000)/5000)+MIN((('DOEE Payment Calculator'!$I$12+0.4-($B57+(2/100)*FLOOR(MIN(AQ$1, 100000),5000)/5000))/2), 0.4))))</f>
        <v>0.65999999999999981</v>
      </c>
      <c r="AR57" s="19">
        <f t="shared" ref="AR57" si="993">$B57+AQ57</f>
        <v>2.17</v>
      </c>
    </row>
    <row r="58" spans="2:44" ht="16.5" x14ac:dyDescent="0.3">
      <c r="B58" s="16">
        <f t="shared" si="23"/>
        <v>1.5</v>
      </c>
      <c r="C58" s="16">
        <f>IF((IF(OR(C$1="", $B58=""), 0, IF($B58&gt;'DOEE Payment Calculator'!$I$12, 0,  ((2/100)*FLOOR(MIN(C$1, 100000),5000)/5000)+MIN((('DOEE Payment Calculator'!$I$12+0.4-($B58+(2/100)*FLOOR(MIN(C$1, 100000),5000)/5000))/2), 0.4))))+$B58&gt;$B$5+0.2, 0, IF(OR(C$1="", $B58=""), 0, IF($B58&gt;'DOEE Payment Calculator'!$I$12, 0,  ((2/100)*FLOOR(MIN(C$1, 100000),5000)/5000)+MIN((('DOEE Payment Calculator'!$I$12+0.4-($B58+(2/100)*FLOOR(MIN(C$1, 100000),5000)/5000))/2), 0.4))))</f>
        <v>0.4</v>
      </c>
      <c r="D58" s="19">
        <f t="shared" si="594"/>
        <v>1.9</v>
      </c>
      <c r="E58" s="16">
        <f>IF((IF(OR(E$1="", $B58=""), 0, IF($B58&gt;'DOEE Payment Calculator'!$I$12, 0,  ((2/100)*FLOOR(MIN(E$1, 100000),5000)/5000)+MIN((('DOEE Payment Calculator'!$I$12+0.4-($B58+(2/100)*FLOOR(MIN(E$1, 100000),5000)/5000))/2), 0.4))))+$B58&gt;$B$5+0.2, 0, IF(OR(E$1="", $B58=""), 0, IF($B58&gt;'DOEE Payment Calculator'!$I$12, 0,  ((2/100)*FLOOR(MIN(E$1, 100000),5000)/5000)+MIN((('DOEE Payment Calculator'!$I$12+0.4-($B58+(2/100)*FLOOR(MIN(E$1, 100000),5000)/5000))/2), 0.4))))</f>
        <v>0.42000000000000004</v>
      </c>
      <c r="F58" s="19">
        <f t="shared" si="3"/>
        <v>1.92</v>
      </c>
      <c r="G58" s="16">
        <f>IF((IF(OR(G$1="", $B58=""), 0, IF($B58&gt;'DOEE Payment Calculator'!$I$12, 0,  ((2/100)*FLOOR(MIN(G$1, 100000),5000)/5000)+MIN((('DOEE Payment Calculator'!$I$12+0.4-($B58+(2/100)*FLOOR(MIN(G$1, 100000),5000)/5000))/2), 0.4))))+$B58&gt;$B$5+0.2, 0, IF(OR(G$1="", $B58=""), 0, IF($B58&gt;'DOEE Payment Calculator'!$I$12, 0,  ((2/100)*FLOOR(MIN(G$1, 100000),5000)/5000)+MIN((('DOEE Payment Calculator'!$I$12+0.4-($B58+(2/100)*FLOOR(MIN(G$1, 100000),5000)/5000))/2), 0.4))))</f>
        <v>0.44</v>
      </c>
      <c r="H58" s="19">
        <f t="shared" ref="H58" si="994">$B58+G58</f>
        <v>1.94</v>
      </c>
      <c r="I58" s="16">
        <f>IF((IF(OR(I$1="", $B58=""), 0, IF($B58&gt;'DOEE Payment Calculator'!$I$12, 0,  ((2/100)*FLOOR(MIN(I$1, 100000),5000)/5000)+MIN((('DOEE Payment Calculator'!$I$12+0.4-($B58+(2/100)*FLOOR(MIN(I$1, 100000),5000)/5000))/2), 0.4))))+$B58&gt;$B$5+0.2, 0, IF(OR(I$1="", $B58=""), 0, IF($B58&gt;'DOEE Payment Calculator'!$I$12, 0,  ((2/100)*FLOOR(MIN(I$1, 100000),5000)/5000)+MIN((('DOEE Payment Calculator'!$I$12+0.4-($B58+(2/100)*FLOOR(MIN(I$1, 100000),5000)/5000))/2), 0.4))))</f>
        <v>0.46</v>
      </c>
      <c r="J58" s="19">
        <f t="shared" ref="J58" si="995">$B58+I58</f>
        <v>1.96</v>
      </c>
      <c r="K58" s="16">
        <f>IF((IF(OR(K$1="", $B58=""), 0, IF($B58&gt;'DOEE Payment Calculator'!$I$12, 0,  ((2/100)*FLOOR(MIN(K$1, 100000),5000)/5000)+MIN((('DOEE Payment Calculator'!$I$12+0.4-($B58+(2/100)*FLOOR(MIN(K$1, 100000),5000)/5000))/2), 0.4))))+$B58&gt;$B$5+0.2, 0, IF(OR(K$1="", $B58=""), 0, IF($B58&gt;'DOEE Payment Calculator'!$I$12, 0,  ((2/100)*FLOOR(MIN(K$1, 100000),5000)/5000)+MIN((('DOEE Payment Calculator'!$I$12+0.4-($B58+(2/100)*FLOOR(MIN(K$1, 100000),5000)/5000))/2), 0.4))))</f>
        <v>0.48000000000000004</v>
      </c>
      <c r="L58" s="19">
        <f t="shared" ref="L58" si="996">$B58+K58</f>
        <v>1.98</v>
      </c>
      <c r="M58" s="16">
        <f>IF((IF(OR(M$1="", $B58=""), 0, IF($B58&gt;'DOEE Payment Calculator'!$I$12, 0,  ((2/100)*FLOOR(MIN(M$1, 100000),5000)/5000)+MIN((('DOEE Payment Calculator'!$I$12+0.4-($B58+(2/100)*FLOOR(MIN(M$1, 100000),5000)/5000))/2), 0.4))))+$B58&gt;$B$5+0.2, 0, IF(OR(M$1="", $B58=""), 0, IF($B58&gt;'DOEE Payment Calculator'!$I$12, 0,  ((2/100)*FLOOR(MIN(M$1, 100000),5000)/5000)+MIN((('DOEE Payment Calculator'!$I$12+0.4-($B58+(2/100)*FLOOR(MIN(M$1, 100000),5000)/5000))/2), 0.4))))</f>
        <v>0.5</v>
      </c>
      <c r="N58" s="19">
        <f t="shared" ref="N58" si="997">$B58+M58</f>
        <v>2</v>
      </c>
      <c r="O58" s="16">
        <f>IF((IF(OR(O$1="", $B58=""), 0, IF($B58&gt;'DOEE Payment Calculator'!$I$12, 0,  ((2/100)*FLOOR(MIN(O$1, 100000),5000)/5000)+MIN((('DOEE Payment Calculator'!$I$12+0.4-($B58+(2/100)*FLOOR(MIN(O$1, 100000),5000)/5000))/2), 0.4))))+$B58&gt;$B$5+0.2, 0, IF(OR(O$1="", $B58=""), 0, IF($B58&gt;'DOEE Payment Calculator'!$I$12, 0,  ((2/100)*FLOOR(MIN(O$1, 100000),5000)/5000)+MIN((('DOEE Payment Calculator'!$I$12+0.4-($B58+(2/100)*FLOOR(MIN(O$1, 100000),5000)/5000))/2), 0.4))))</f>
        <v>0.52</v>
      </c>
      <c r="P58" s="19">
        <f t="shared" ref="P58" si="998">$B58+O58</f>
        <v>2.02</v>
      </c>
      <c r="Q58" s="16">
        <f>IF((IF(OR(Q$1="", $B58=""), 0, IF($B58&gt;'DOEE Payment Calculator'!$I$12, 0,  ((2/100)*FLOOR(MIN(Q$1, 100000),5000)/5000)+MIN((('DOEE Payment Calculator'!$I$12+0.4-($B58+(2/100)*FLOOR(MIN(Q$1, 100000),5000)/5000))/2), 0.4))))+$B58&gt;$B$5+0.2, 0, IF(OR(Q$1="", $B58=""), 0, IF($B58&gt;'DOEE Payment Calculator'!$I$12, 0,  ((2/100)*FLOOR(MIN(Q$1, 100000),5000)/5000)+MIN((('DOEE Payment Calculator'!$I$12+0.4-($B58+(2/100)*FLOOR(MIN(Q$1, 100000),5000)/5000))/2), 0.4))))</f>
        <v>0.53499999999999981</v>
      </c>
      <c r="R58" s="19">
        <f t="shared" ref="R58" si="999">$B58+Q58</f>
        <v>2.0349999999999997</v>
      </c>
      <c r="S58" s="16">
        <f>IF((IF(OR(S$1="", $B58=""), 0, IF($B58&gt;'DOEE Payment Calculator'!$I$12, 0,  ((2/100)*FLOOR(MIN(S$1, 100000),5000)/5000)+MIN((('DOEE Payment Calculator'!$I$12+0.4-($B58+(2/100)*FLOOR(MIN(S$1, 100000),5000)/5000))/2), 0.4))))+$B58&gt;$B$5+0.2, 0, IF(OR(S$1="", $B58=""), 0, IF($B58&gt;'DOEE Payment Calculator'!$I$12, 0,  ((2/100)*FLOOR(MIN(S$1, 100000),5000)/5000)+MIN((('DOEE Payment Calculator'!$I$12+0.4-($B58+(2/100)*FLOOR(MIN(S$1, 100000),5000)/5000))/2), 0.4))))</f>
        <v>0.54499999999999993</v>
      </c>
      <c r="T58" s="19">
        <f t="shared" ref="T58" si="1000">$B58+S58</f>
        <v>2.0449999999999999</v>
      </c>
      <c r="U58" s="16">
        <f>IF((IF(OR(U$1="", $B58=""), 0, IF($B58&gt;'DOEE Payment Calculator'!$I$12, 0,  ((2/100)*FLOOR(MIN(U$1, 100000),5000)/5000)+MIN((('DOEE Payment Calculator'!$I$12+0.4-($B58+(2/100)*FLOOR(MIN(U$1, 100000),5000)/5000))/2), 0.4))))+$B58&gt;$B$5+0.2, 0, IF(OR(U$1="", $B58=""), 0, IF($B58&gt;'DOEE Payment Calculator'!$I$12, 0,  ((2/100)*FLOOR(MIN(U$1, 100000),5000)/5000)+MIN((('DOEE Payment Calculator'!$I$12+0.4-($B58+(2/100)*FLOOR(MIN(U$1, 100000),5000)/5000))/2), 0.4))))</f>
        <v>0.55499999999999994</v>
      </c>
      <c r="V58" s="19">
        <f t="shared" ref="V58" si="1001">$B58+U58</f>
        <v>2.0549999999999997</v>
      </c>
      <c r="W58" s="16">
        <f>IF((IF(OR(W$1="", $B58=""), 0, IF($B58&gt;'DOEE Payment Calculator'!$I$12, 0,  ((2/100)*FLOOR(MIN(W$1, 100000),5000)/5000)+MIN((('DOEE Payment Calculator'!$I$12+0.4-($B58+(2/100)*FLOOR(MIN(W$1, 100000),5000)/5000))/2), 0.4))))+$B58&gt;$B$5+0.2, 0, IF(OR(W$1="", $B58=""), 0, IF($B58&gt;'DOEE Payment Calculator'!$I$12, 0,  ((2/100)*FLOOR(MIN(W$1, 100000),5000)/5000)+MIN((('DOEE Payment Calculator'!$I$12+0.4-($B58+(2/100)*FLOOR(MIN(W$1, 100000),5000)/5000))/2), 0.4))))</f>
        <v>0.56499999999999995</v>
      </c>
      <c r="X58" s="19">
        <f t="shared" ref="X58" si="1002">$B58+W58</f>
        <v>2.0649999999999999</v>
      </c>
      <c r="Y58" s="16">
        <f>IF((IF(OR(Y$1="", $B58=""), 0, IF($B58&gt;'DOEE Payment Calculator'!$I$12, 0,  ((2/100)*FLOOR(MIN(Y$1, 100000),5000)/5000)+MIN((('DOEE Payment Calculator'!$I$12+0.4-($B58+(2/100)*FLOOR(MIN(Y$1, 100000),5000)/5000))/2), 0.4))))+$B58&gt;$B$5+0.2, 0, IF(OR(Y$1="", $B58=""), 0, IF($B58&gt;'DOEE Payment Calculator'!$I$12, 0,  ((2/100)*FLOOR(MIN(Y$1, 100000),5000)/5000)+MIN((('DOEE Payment Calculator'!$I$12+0.4-($B58+(2/100)*FLOOR(MIN(Y$1, 100000),5000)/5000))/2), 0.4))))</f>
        <v>0.57499999999999984</v>
      </c>
      <c r="Z58" s="19">
        <f t="shared" ref="Z58" si="1003">$B58+Y58</f>
        <v>2.0749999999999997</v>
      </c>
      <c r="AA58" s="16">
        <f>IF((IF(OR(AA$1="", $B58=""), 0, IF($B58&gt;'DOEE Payment Calculator'!$I$12, 0,  ((2/100)*FLOOR(MIN(AA$1, 100000),5000)/5000)+MIN((('DOEE Payment Calculator'!$I$12+0.4-($B58+(2/100)*FLOOR(MIN(AA$1, 100000),5000)/5000))/2), 0.4))))+$B58&gt;$B$5+0.2, 0, IF(OR(AA$1="", $B58=""), 0, IF($B58&gt;'DOEE Payment Calculator'!$I$12, 0,  ((2/100)*FLOOR(MIN(AA$1, 100000),5000)/5000)+MIN((('DOEE Payment Calculator'!$I$12+0.4-($B58+(2/100)*FLOOR(MIN(AA$1, 100000),5000)/5000))/2), 0.4))))</f>
        <v>0.58499999999999985</v>
      </c>
      <c r="AB58" s="19">
        <f t="shared" ref="AB58" si="1004">$B58+AA58</f>
        <v>2.085</v>
      </c>
      <c r="AC58" s="16">
        <f>IF((IF(OR(AC$1="", $B58=""), 0, IF($B58&gt;'DOEE Payment Calculator'!$I$12, 0,  ((2/100)*FLOOR(MIN(AC$1, 100000),5000)/5000)+MIN((('DOEE Payment Calculator'!$I$12+0.4-($B58+(2/100)*FLOOR(MIN(AC$1, 100000),5000)/5000))/2), 0.4))))+$B58&gt;$B$5+0.2, 0, IF(OR(AC$1="", $B58=""), 0, IF($B58&gt;'DOEE Payment Calculator'!$I$12, 0,  ((2/100)*FLOOR(MIN(AC$1, 100000),5000)/5000)+MIN((('DOEE Payment Calculator'!$I$12+0.4-($B58+(2/100)*FLOOR(MIN(AC$1, 100000),5000)/5000))/2), 0.4))))</f>
        <v>0.59499999999999986</v>
      </c>
      <c r="AD58" s="19">
        <f t="shared" ref="AD58" si="1005">$B58+AC58</f>
        <v>2.0949999999999998</v>
      </c>
      <c r="AE58" s="16">
        <f>IF((IF(OR(AE$1="", $B58=""), 0, IF($B58&gt;'DOEE Payment Calculator'!$I$12, 0,  ((2/100)*FLOOR(MIN(AE$1, 100000),5000)/5000)+MIN((('DOEE Payment Calculator'!$I$12+0.4-($B58+(2/100)*FLOOR(MIN(AE$1, 100000),5000)/5000))/2), 0.4))))+$B58&gt;$B$5+0.2, 0, IF(OR(AE$1="", $B58=""), 0, IF($B58&gt;'DOEE Payment Calculator'!$I$12, 0,  ((2/100)*FLOOR(MIN(AE$1, 100000),5000)/5000)+MIN((('DOEE Payment Calculator'!$I$12+0.4-($B58+(2/100)*FLOOR(MIN(AE$1, 100000),5000)/5000))/2), 0.4))))</f>
        <v>0.60499999999999987</v>
      </c>
      <c r="AF58" s="19">
        <f t="shared" ref="AF58" si="1006">$B58+AE58</f>
        <v>2.105</v>
      </c>
      <c r="AG58" s="16">
        <f>IF((IF(OR(AG$1="", $B58=""), 0, IF($B58&gt;'DOEE Payment Calculator'!$I$12, 0,  ((2/100)*FLOOR(MIN(AG$1, 100000),5000)/5000)+MIN((('DOEE Payment Calculator'!$I$12+0.4-($B58+(2/100)*FLOOR(MIN(AG$1, 100000),5000)/5000))/2), 0.4))))+$B58&gt;$B$5+0.2, 0, IF(OR(AG$1="", $B58=""), 0, IF($B58&gt;'DOEE Payment Calculator'!$I$12, 0,  ((2/100)*FLOOR(MIN(AG$1, 100000),5000)/5000)+MIN((('DOEE Payment Calculator'!$I$12+0.4-($B58+(2/100)*FLOOR(MIN(AG$1, 100000),5000)/5000))/2), 0.4))))</f>
        <v>0.61499999999999977</v>
      </c>
      <c r="AH58" s="19">
        <f t="shared" ref="AH58" si="1007">$B58+AG58</f>
        <v>2.1149999999999998</v>
      </c>
      <c r="AI58" s="16">
        <f>IF((IF(OR(AI$1="", $B58=""), 0, IF($B58&gt;'DOEE Payment Calculator'!$I$12, 0,  ((2/100)*FLOOR(MIN(AI$1, 100000),5000)/5000)+MIN((('DOEE Payment Calculator'!$I$12+0.4-($B58+(2/100)*FLOOR(MIN(AI$1, 100000),5000)/5000))/2), 0.4))))+$B58&gt;$B$5+0.2, 0, IF(OR(AI$1="", $B58=""), 0, IF($B58&gt;'DOEE Payment Calculator'!$I$12, 0,  ((2/100)*FLOOR(MIN(AI$1, 100000),5000)/5000)+MIN((('DOEE Payment Calculator'!$I$12+0.4-($B58+(2/100)*FLOOR(MIN(AI$1, 100000),5000)/5000))/2), 0.4))))</f>
        <v>0.62499999999999978</v>
      </c>
      <c r="AJ58" s="19">
        <f t="shared" ref="AJ58" si="1008">$B58+AI58</f>
        <v>2.125</v>
      </c>
      <c r="AK58" s="16">
        <f>IF((IF(OR(AK$1="", $B58=""), 0, IF($B58&gt;'DOEE Payment Calculator'!$I$12, 0,  ((2/100)*FLOOR(MIN(AK$1, 100000),5000)/5000)+MIN((('DOEE Payment Calculator'!$I$12+0.4-($B58+(2/100)*FLOOR(MIN(AK$1, 100000),5000)/5000))/2), 0.4))))+$B58&gt;$B$5+0.2, 0, IF(OR(AK$1="", $B58=""), 0, IF($B58&gt;'DOEE Payment Calculator'!$I$12, 0,  ((2/100)*FLOOR(MIN(AK$1, 100000),5000)/5000)+MIN((('DOEE Payment Calculator'!$I$12+0.4-($B58+(2/100)*FLOOR(MIN(AK$1, 100000),5000)/5000))/2), 0.4))))</f>
        <v>0.63499999999999979</v>
      </c>
      <c r="AL58" s="19">
        <f t="shared" ref="AL58" si="1009">$B58+AK58</f>
        <v>2.1349999999999998</v>
      </c>
      <c r="AM58" s="16">
        <f>IF((IF(OR(AM$1="", $B58=""), 0, IF($B58&gt;'DOEE Payment Calculator'!$I$12, 0,  ((2/100)*FLOOR(MIN(AM$1, 100000),5000)/5000)+MIN((('DOEE Payment Calculator'!$I$12+0.4-($B58+(2/100)*FLOOR(MIN(AM$1, 100000),5000)/5000))/2), 0.4))))+$B58&gt;$B$5+0.2, 0, IF(OR(AM$1="", $B58=""), 0, IF($B58&gt;'DOEE Payment Calculator'!$I$12, 0,  ((2/100)*FLOOR(MIN(AM$1, 100000),5000)/5000)+MIN((('DOEE Payment Calculator'!$I$12+0.4-($B58+(2/100)*FLOOR(MIN(AM$1, 100000),5000)/5000))/2), 0.4))))</f>
        <v>0.64499999999999991</v>
      </c>
      <c r="AN58" s="19">
        <f t="shared" ref="AN58" si="1010">$B58+AM58</f>
        <v>2.145</v>
      </c>
      <c r="AO58" s="16">
        <f>IF((IF(OR(AO$1="", $B58=""), 0, IF($B58&gt;'DOEE Payment Calculator'!$I$12, 0,  ((2/100)*FLOOR(MIN(AO$1, 100000),5000)/5000)+MIN((('DOEE Payment Calculator'!$I$12+0.4-($B58+(2/100)*FLOOR(MIN(AO$1, 100000),5000)/5000))/2), 0.4))))+$B58&gt;$B$5+0.2, 0, IF(OR(AO$1="", $B58=""), 0, IF($B58&gt;'DOEE Payment Calculator'!$I$12, 0,  ((2/100)*FLOOR(MIN(AO$1, 100000),5000)/5000)+MIN((('DOEE Payment Calculator'!$I$12+0.4-($B58+(2/100)*FLOOR(MIN(AO$1, 100000),5000)/5000))/2), 0.4))))</f>
        <v>0.65499999999999992</v>
      </c>
      <c r="AP58" s="19">
        <f t="shared" ref="AP58" si="1011">$B58+AO58</f>
        <v>2.1549999999999998</v>
      </c>
      <c r="AQ58" s="16">
        <f>IF((IF(OR(AQ$1="", $B58=""), 0, IF($B58&gt;'DOEE Payment Calculator'!$I$12, 0,  ((2/100)*FLOOR(MIN(AQ$1, 100000),5000)/5000)+MIN((('DOEE Payment Calculator'!$I$12+0.4-($B58+(2/100)*FLOOR(MIN(AQ$1, 100000),5000)/5000))/2), 0.4))))+$B58&gt;$B$5+0.2, 0, IF(OR(AQ$1="", $B58=""), 0, IF($B58&gt;'DOEE Payment Calculator'!$I$12, 0,  ((2/100)*FLOOR(MIN(AQ$1, 100000),5000)/5000)+MIN((('DOEE Payment Calculator'!$I$12+0.4-($B58+(2/100)*FLOOR(MIN(AQ$1, 100000),5000)/5000))/2), 0.4))))</f>
        <v>0.66499999999999992</v>
      </c>
      <c r="AR58" s="19">
        <f t="shared" ref="AR58" si="1012">$B58+AQ58</f>
        <v>2.165</v>
      </c>
    </row>
    <row r="59" spans="2:44" ht="16.5" x14ac:dyDescent="0.3">
      <c r="B59" s="16">
        <f t="shared" si="23"/>
        <v>1.49</v>
      </c>
      <c r="C59" s="16">
        <f>IF((IF(OR(C$1="", $B59=""), 0, IF($B59&gt;'DOEE Payment Calculator'!$I$12, 0,  ((2/100)*FLOOR(MIN(C$1, 100000),5000)/5000)+MIN((('DOEE Payment Calculator'!$I$12+0.4-($B59+(2/100)*FLOOR(MIN(C$1, 100000),5000)/5000))/2), 0.4))))+$B59&gt;$B$5+0.2, 0, IF(OR(C$1="", $B59=""), 0, IF($B59&gt;'DOEE Payment Calculator'!$I$12, 0,  ((2/100)*FLOOR(MIN(C$1, 100000),5000)/5000)+MIN((('DOEE Payment Calculator'!$I$12+0.4-($B59+(2/100)*FLOOR(MIN(C$1, 100000),5000)/5000))/2), 0.4))))</f>
        <v>0.4</v>
      </c>
      <c r="D59" s="19">
        <f t="shared" si="594"/>
        <v>1.8900000000000001</v>
      </c>
      <c r="E59" s="16">
        <f>IF((IF(OR(E$1="", $B59=""), 0, IF($B59&gt;'DOEE Payment Calculator'!$I$12, 0,  ((2/100)*FLOOR(MIN(E$1, 100000),5000)/5000)+MIN((('DOEE Payment Calculator'!$I$12+0.4-($B59+(2/100)*FLOOR(MIN(E$1, 100000),5000)/5000))/2), 0.4))))+$B59&gt;$B$5+0.2, 0, IF(OR(E$1="", $B59=""), 0, IF($B59&gt;'DOEE Payment Calculator'!$I$12, 0,  ((2/100)*FLOOR(MIN(E$1, 100000),5000)/5000)+MIN((('DOEE Payment Calculator'!$I$12+0.4-($B59+(2/100)*FLOOR(MIN(E$1, 100000),5000)/5000))/2), 0.4))))</f>
        <v>0.42000000000000004</v>
      </c>
      <c r="F59" s="19">
        <f t="shared" si="3"/>
        <v>1.9100000000000001</v>
      </c>
      <c r="G59" s="16">
        <f>IF((IF(OR(G$1="", $B59=""), 0, IF($B59&gt;'DOEE Payment Calculator'!$I$12, 0,  ((2/100)*FLOOR(MIN(G$1, 100000),5000)/5000)+MIN((('DOEE Payment Calculator'!$I$12+0.4-($B59+(2/100)*FLOOR(MIN(G$1, 100000),5000)/5000))/2), 0.4))))+$B59&gt;$B$5+0.2, 0, IF(OR(G$1="", $B59=""), 0, IF($B59&gt;'DOEE Payment Calculator'!$I$12, 0,  ((2/100)*FLOOR(MIN(G$1, 100000),5000)/5000)+MIN((('DOEE Payment Calculator'!$I$12+0.4-($B59+(2/100)*FLOOR(MIN(G$1, 100000),5000)/5000))/2), 0.4))))</f>
        <v>0.44</v>
      </c>
      <c r="H59" s="19">
        <f t="shared" ref="H59" si="1013">$B59+G59</f>
        <v>1.93</v>
      </c>
      <c r="I59" s="16">
        <f>IF((IF(OR(I$1="", $B59=""), 0, IF($B59&gt;'DOEE Payment Calculator'!$I$12, 0,  ((2/100)*FLOOR(MIN(I$1, 100000),5000)/5000)+MIN((('DOEE Payment Calculator'!$I$12+0.4-($B59+(2/100)*FLOOR(MIN(I$1, 100000),5000)/5000))/2), 0.4))))+$B59&gt;$B$5+0.2, 0, IF(OR(I$1="", $B59=""), 0, IF($B59&gt;'DOEE Payment Calculator'!$I$12, 0,  ((2/100)*FLOOR(MIN(I$1, 100000),5000)/5000)+MIN((('DOEE Payment Calculator'!$I$12+0.4-($B59+(2/100)*FLOOR(MIN(I$1, 100000),5000)/5000))/2), 0.4))))</f>
        <v>0.46</v>
      </c>
      <c r="J59" s="19">
        <f t="shared" ref="J59" si="1014">$B59+I59</f>
        <v>1.95</v>
      </c>
      <c r="K59" s="16">
        <f>IF((IF(OR(K$1="", $B59=""), 0, IF($B59&gt;'DOEE Payment Calculator'!$I$12, 0,  ((2/100)*FLOOR(MIN(K$1, 100000),5000)/5000)+MIN((('DOEE Payment Calculator'!$I$12+0.4-($B59+(2/100)*FLOOR(MIN(K$1, 100000),5000)/5000))/2), 0.4))))+$B59&gt;$B$5+0.2, 0, IF(OR(K$1="", $B59=""), 0, IF($B59&gt;'DOEE Payment Calculator'!$I$12, 0,  ((2/100)*FLOOR(MIN(K$1, 100000),5000)/5000)+MIN((('DOEE Payment Calculator'!$I$12+0.4-($B59+(2/100)*FLOOR(MIN(K$1, 100000),5000)/5000))/2), 0.4))))</f>
        <v>0.48000000000000004</v>
      </c>
      <c r="L59" s="19">
        <f t="shared" ref="L59" si="1015">$B59+K59</f>
        <v>1.97</v>
      </c>
      <c r="M59" s="16">
        <f>IF((IF(OR(M$1="", $B59=""), 0, IF($B59&gt;'DOEE Payment Calculator'!$I$12, 0,  ((2/100)*FLOOR(MIN(M$1, 100000),5000)/5000)+MIN((('DOEE Payment Calculator'!$I$12+0.4-($B59+(2/100)*FLOOR(MIN(M$1, 100000),5000)/5000))/2), 0.4))))+$B59&gt;$B$5+0.2, 0, IF(OR(M$1="", $B59=""), 0, IF($B59&gt;'DOEE Payment Calculator'!$I$12, 0,  ((2/100)*FLOOR(MIN(M$1, 100000),5000)/5000)+MIN((('DOEE Payment Calculator'!$I$12+0.4-($B59+(2/100)*FLOOR(MIN(M$1, 100000),5000)/5000))/2), 0.4))))</f>
        <v>0.5</v>
      </c>
      <c r="N59" s="19">
        <f t="shared" ref="N59" si="1016">$B59+M59</f>
        <v>1.99</v>
      </c>
      <c r="O59" s="16">
        <f>IF((IF(OR(O$1="", $B59=""), 0, IF($B59&gt;'DOEE Payment Calculator'!$I$12, 0,  ((2/100)*FLOOR(MIN(O$1, 100000),5000)/5000)+MIN((('DOEE Payment Calculator'!$I$12+0.4-($B59+(2/100)*FLOOR(MIN(O$1, 100000),5000)/5000))/2), 0.4))))+$B59&gt;$B$5+0.2, 0, IF(OR(O$1="", $B59=""), 0, IF($B59&gt;'DOEE Payment Calculator'!$I$12, 0,  ((2/100)*FLOOR(MIN(O$1, 100000),5000)/5000)+MIN((('DOEE Payment Calculator'!$I$12+0.4-($B59+(2/100)*FLOOR(MIN(O$1, 100000),5000)/5000))/2), 0.4))))</f>
        <v>0.52</v>
      </c>
      <c r="P59" s="19">
        <f t="shared" ref="P59" si="1017">$B59+O59</f>
        <v>2.0099999999999998</v>
      </c>
      <c r="Q59" s="16">
        <f>IF((IF(OR(Q$1="", $B59=""), 0, IF($B59&gt;'DOEE Payment Calculator'!$I$12, 0,  ((2/100)*FLOOR(MIN(Q$1, 100000),5000)/5000)+MIN((('DOEE Payment Calculator'!$I$12+0.4-($B59+(2/100)*FLOOR(MIN(Q$1, 100000),5000)/5000))/2), 0.4))))+$B59&gt;$B$5+0.2, 0, IF(OR(Q$1="", $B59=""), 0, IF($B59&gt;'DOEE Payment Calculator'!$I$12, 0,  ((2/100)*FLOOR(MIN(Q$1, 100000),5000)/5000)+MIN((('DOEE Payment Calculator'!$I$12+0.4-($B59+(2/100)*FLOOR(MIN(Q$1, 100000),5000)/5000))/2), 0.4))))</f>
        <v>0.53999999999999992</v>
      </c>
      <c r="R59" s="19">
        <f t="shared" ref="R59" si="1018">$B59+Q59</f>
        <v>2.0299999999999998</v>
      </c>
      <c r="S59" s="16">
        <f>IF((IF(OR(S$1="", $B59=""), 0, IF($B59&gt;'DOEE Payment Calculator'!$I$12, 0,  ((2/100)*FLOOR(MIN(S$1, 100000),5000)/5000)+MIN((('DOEE Payment Calculator'!$I$12+0.4-($B59+(2/100)*FLOOR(MIN(S$1, 100000),5000)/5000))/2), 0.4))))+$B59&gt;$B$5+0.2, 0, IF(OR(S$1="", $B59=""), 0, IF($B59&gt;'DOEE Payment Calculator'!$I$12, 0,  ((2/100)*FLOOR(MIN(S$1, 100000),5000)/5000)+MIN((('DOEE Payment Calculator'!$I$12+0.4-($B59+(2/100)*FLOOR(MIN(S$1, 100000),5000)/5000))/2), 0.4))))</f>
        <v>0.54999999999999993</v>
      </c>
      <c r="T59" s="19">
        <f t="shared" ref="T59" si="1019">$B59+S59</f>
        <v>2.04</v>
      </c>
      <c r="U59" s="16">
        <f>IF((IF(OR(U$1="", $B59=""), 0, IF($B59&gt;'DOEE Payment Calculator'!$I$12, 0,  ((2/100)*FLOOR(MIN(U$1, 100000),5000)/5000)+MIN((('DOEE Payment Calculator'!$I$12+0.4-($B59+(2/100)*FLOOR(MIN(U$1, 100000),5000)/5000))/2), 0.4))))+$B59&gt;$B$5+0.2, 0, IF(OR(U$1="", $B59=""), 0, IF($B59&gt;'DOEE Payment Calculator'!$I$12, 0,  ((2/100)*FLOOR(MIN(U$1, 100000),5000)/5000)+MIN((('DOEE Payment Calculator'!$I$12+0.4-($B59+(2/100)*FLOOR(MIN(U$1, 100000),5000)/5000))/2), 0.4))))</f>
        <v>0.55999999999999983</v>
      </c>
      <c r="V59" s="19">
        <f t="shared" ref="V59" si="1020">$B59+U59</f>
        <v>2.0499999999999998</v>
      </c>
      <c r="W59" s="16">
        <f>IF((IF(OR(W$1="", $B59=""), 0, IF($B59&gt;'DOEE Payment Calculator'!$I$12, 0,  ((2/100)*FLOOR(MIN(W$1, 100000),5000)/5000)+MIN((('DOEE Payment Calculator'!$I$12+0.4-($B59+(2/100)*FLOOR(MIN(W$1, 100000),5000)/5000))/2), 0.4))))+$B59&gt;$B$5+0.2, 0, IF(OR(W$1="", $B59=""), 0, IF($B59&gt;'DOEE Payment Calculator'!$I$12, 0,  ((2/100)*FLOOR(MIN(W$1, 100000),5000)/5000)+MIN((('DOEE Payment Calculator'!$I$12+0.4-($B59+(2/100)*FLOOR(MIN(W$1, 100000),5000)/5000))/2), 0.4))))</f>
        <v>0.56999999999999984</v>
      </c>
      <c r="X59" s="19">
        <f t="shared" ref="X59" si="1021">$B59+W59</f>
        <v>2.0599999999999996</v>
      </c>
      <c r="Y59" s="16">
        <f>IF((IF(OR(Y$1="", $B59=""), 0, IF($B59&gt;'DOEE Payment Calculator'!$I$12, 0,  ((2/100)*FLOOR(MIN(Y$1, 100000),5000)/5000)+MIN((('DOEE Payment Calculator'!$I$12+0.4-($B59+(2/100)*FLOOR(MIN(Y$1, 100000),5000)/5000))/2), 0.4))))+$B59&gt;$B$5+0.2, 0, IF(OR(Y$1="", $B59=""), 0, IF($B59&gt;'DOEE Payment Calculator'!$I$12, 0,  ((2/100)*FLOOR(MIN(Y$1, 100000),5000)/5000)+MIN((('DOEE Payment Calculator'!$I$12+0.4-($B59+(2/100)*FLOOR(MIN(Y$1, 100000),5000)/5000))/2), 0.4))))</f>
        <v>0.57999999999999985</v>
      </c>
      <c r="Z59" s="19">
        <f t="shared" ref="Z59" si="1022">$B59+Y59</f>
        <v>2.0699999999999998</v>
      </c>
      <c r="AA59" s="16">
        <f>IF((IF(OR(AA$1="", $B59=""), 0, IF($B59&gt;'DOEE Payment Calculator'!$I$12, 0,  ((2/100)*FLOOR(MIN(AA$1, 100000),5000)/5000)+MIN((('DOEE Payment Calculator'!$I$12+0.4-($B59+(2/100)*FLOOR(MIN(AA$1, 100000),5000)/5000))/2), 0.4))))+$B59&gt;$B$5+0.2, 0, IF(OR(AA$1="", $B59=""), 0, IF($B59&gt;'DOEE Payment Calculator'!$I$12, 0,  ((2/100)*FLOOR(MIN(AA$1, 100000),5000)/5000)+MIN((('DOEE Payment Calculator'!$I$12+0.4-($B59+(2/100)*FLOOR(MIN(AA$1, 100000),5000)/5000))/2), 0.4))))</f>
        <v>0.58999999999999986</v>
      </c>
      <c r="AB59" s="19">
        <f t="shared" ref="AB59" si="1023">$B59+AA59</f>
        <v>2.08</v>
      </c>
      <c r="AC59" s="16">
        <f>IF((IF(OR(AC$1="", $B59=""), 0, IF($B59&gt;'DOEE Payment Calculator'!$I$12, 0,  ((2/100)*FLOOR(MIN(AC$1, 100000),5000)/5000)+MIN((('DOEE Payment Calculator'!$I$12+0.4-($B59+(2/100)*FLOOR(MIN(AC$1, 100000),5000)/5000))/2), 0.4))))+$B59&gt;$B$5+0.2, 0, IF(OR(AC$1="", $B59=""), 0, IF($B59&gt;'DOEE Payment Calculator'!$I$12, 0,  ((2/100)*FLOOR(MIN(AC$1, 100000),5000)/5000)+MIN((('DOEE Payment Calculator'!$I$12+0.4-($B59+(2/100)*FLOOR(MIN(AC$1, 100000),5000)/5000))/2), 0.4))))</f>
        <v>0.59999999999999987</v>
      </c>
      <c r="AD59" s="19">
        <f t="shared" ref="AD59" si="1024">$B59+AC59</f>
        <v>2.09</v>
      </c>
      <c r="AE59" s="16">
        <f>IF((IF(OR(AE$1="", $B59=""), 0, IF($B59&gt;'DOEE Payment Calculator'!$I$12, 0,  ((2/100)*FLOOR(MIN(AE$1, 100000),5000)/5000)+MIN((('DOEE Payment Calculator'!$I$12+0.4-($B59+(2/100)*FLOOR(MIN(AE$1, 100000),5000)/5000))/2), 0.4))))+$B59&gt;$B$5+0.2, 0, IF(OR(AE$1="", $B59=""), 0, IF($B59&gt;'DOEE Payment Calculator'!$I$12, 0,  ((2/100)*FLOOR(MIN(AE$1, 100000),5000)/5000)+MIN((('DOEE Payment Calculator'!$I$12+0.4-($B59+(2/100)*FLOOR(MIN(AE$1, 100000),5000)/5000))/2), 0.4))))</f>
        <v>0.60999999999999988</v>
      </c>
      <c r="AF59" s="19">
        <f t="shared" ref="AF59" si="1025">$B59+AE59</f>
        <v>2.0999999999999996</v>
      </c>
      <c r="AG59" s="16">
        <f>IF((IF(OR(AG$1="", $B59=""), 0, IF($B59&gt;'DOEE Payment Calculator'!$I$12, 0,  ((2/100)*FLOOR(MIN(AG$1, 100000),5000)/5000)+MIN((('DOEE Payment Calculator'!$I$12+0.4-($B59+(2/100)*FLOOR(MIN(AG$1, 100000),5000)/5000))/2), 0.4))))+$B59&gt;$B$5+0.2, 0, IF(OR(AG$1="", $B59=""), 0, IF($B59&gt;'DOEE Payment Calculator'!$I$12, 0,  ((2/100)*FLOOR(MIN(AG$1, 100000),5000)/5000)+MIN((('DOEE Payment Calculator'!$I$12+0.4-($B59+(2/100)*FLOOR(MIN(AG$1, 100000),5000)/5000))/2), 0.4))))</f>
        <v>0.61999999999999988</v>
      </c>
      <c r="AH59" s="19">
        <f t="shared" ref="AH59" si="1026">$B59+AG59</f>
        <v>2.11</v>
      </c>
      <c r="AI59" s="16">
        <f>IF((IF(OR(AI$1="", $B59=""), 0, IF($B59&gt;'DOEE Payment Calculator'!$I$12, 0,  ((2/100)*FLOOR(MIN(AI$1, 100000),5000)/5000)+MIN((('DOEE Payment Calculator'!$I$12+0.4-($B59+(2/100)*FLOOR(MIN(AI$1, 100000),5000)/5000))/2), 0.4))))+$B59&gt;$B$5+0.2, 0, IF(OR(AI$1="", $B59=""), 0, IF($B59&gt;'DOEE Payment Calculator'!$I$12, 0,  ((2/100)*FLOOR(MIN(AI$1, 100000),5000)/5000)+MIN((('DOEE Payment Calculator'!$I$12+0.4-($B59+(2/100)*FLOOR(MIN(AI$1, 100000),5000)/5000))/2), 0.4))))</f>
        <v>0.62999999999999989</v>
      </c>
      <c r="AJ59" s="19">
        <f t="shared" ref="AJ59" si="1027">$B59+AI59</f>
        <v>2.12</v>
      </c>
      <c r="AK59" s="16">
        <f>IF((IF(OR(AK$1="", $B59=""), 0, IF($B59&gt;'DOEE Payment Calculator'!$I$12, 0,  ((2/100)*FLOOR(MIN(AK$1, 100000),5000)/5000)+MIN((('DOEE Payment Calculator'!$I$12+0.4-($B59+(2/100)*FLOOR(MIN(AK$1, 100000),5000)/5000))/2), 0.4))))+$B59&gt;$B$5+0.2, 0, IF(OR(AK$1="", $B59=""), 0, IF($B59&gt;'DOEE Payment Calculator'!$I$12, 0,  ((2/100)*FLOOR(MIN(AK$1, 100000),5000)/5000)+MIN((('DOEE Payment Calculator'!$I$12+0.4-($B59+(2/100)*FLOOR(MIN(AK$1, 100000),5000)/5000))/2), 0.4))))</f>
        <v>0.6399999999999999</v>
      </c>
      <c r="AL59" s="19">
        <f t="shared" ref="AL59" si="1028">$B59+AK59</f>
        <v>2.13</v>
      </c>
      <c r="AM59" s="16">
        <f>IF((IF(OR(AM$1="", $B59=""), 0, IF($B59&gt;'DOEE Payment Calculator'!$I$12, 0,  ((2/100)*FLOOR(MIN(AM$1, 100000),5000)/5000)+MIN((('DOEE Payment Calculator'!$I$12+0.4-($B59+(2/100)*FLOOR(MIN(AM$1, 100000),5000)/5000))/2), 0.4))))+$B59&gt;$B$5+0.2, 0, IF(OR(AM$1="", $B59=""), 0, IF($B59&gt;'DOEE Payment Calculator'!$I$12, 0,  ((2/100)*FLOOR(MIN(AM$1, 100000),5000)/5000)+MIN((('DOEE Payment Calculator'!$I$12+0.4-($B59+(2/100)*FLOOR(MIN(AM$1, 100000),5000)/5000))/2), 0.4))))</f>
        <v>0.6499999999999998</v>
      </c>
      <c r="AN59" s="19">
        <f t="shared" ref="AN59" si="1029">$B59+AM59</f>
        <v>2.1399999999999997</v>
      </c>
      <c r="AO59" s="16">
        <f>IF((IF(OR(AO$1="", $B59=""), 0, IF($B59&gt;'DOEE Payment Calculator'!$I$12, 0,  ((2/100)*FLOOR(MIN(AO$1, 100000),5000)/5000)+MIN((('DOEE Payment Calculator'!$I$12+0.4-($B59+(2/100)*FLOOR(MIN(AO$1, 100000),5000)/5000))/2), 0.4))))+$B59&gt;$B$5+0.2, 0, IF(OR(AO$1="", $B59=""), 0, IF($B59&gt;'DOEE Payment Calculator'!$I$12, 0,  ((2/100)*FLOOR(MIN(AO$1, 100000),5000)/5000)+MIN((('DOEE Payment Calculator'!$I$12+0.4-($B59+(2/100)*FLOOR(MIN(AO$1, 100000),5000)/5000))/2), 0.4))))</f>
        <v>0.65999999999999981</v>
      </c>
      <c r="AP59" s="19">
        <f t="shared" ref="AP59" si="1030">$B59+AO59</f>
        <v>2.15</v>
      </c>
      <c r="AQ59" s="16">
        <f>IF((IF(OR(AQ$1="", $B59=""), 0, IF($B59&gt;'DOEE Payment Calculator'!$I$12, 0,  ((2/100)*FLOOR(MIN(AQ$1, 100000),5000)/5000)+MIN((('DOEE Payment Calculator'!$I$12+0.4-($B59+(2/100)*FLOOR(MIN(AQ$1, 100000),5000)/5000))/2), 0.4))))+$B59&gt;$B$5+0.2, 0, IF(OR(AQ$1="", $B59=""), 0, IF($B59&gt;'DOEE Payment Calculator'!$I$12, 0,  ((2/100)*FLOOR(MIN(AQ$1, 100000),5000)/5000)+MIN((('DOEE Payment Calculator'!$I$12+0.4-($B59+(2/100)*FLOOR(MIN(AQ$1, 100000),5000)/5000))/2), 0.4))))</f>
        <v>0.66999999999999982</v>
      </c>
      <c r="AR59" s="19">
        <f t="shared" ref="AR59" si="1031">$B59+AQ59</f>
        <v>2.1599999999999997</v>
      </c>
    </row>
    <row r="60" spans="2:44" ht="16.5" x14ac:dyDescent="0.3">
      <c r="B60" s="16">
        <f t="shared" si="23"/>
        <v>1.48</v>
      </c>
      <c r="C60" s="16">
        <f>IF((IF(OR(C$1="", $B60=""), 0, IF($B60&gt;'DOEE Payment Calculator'!$I$12, 0,  ((2/100)*FLOOR(MIN(C$1, 100000),5000)/5000)+MIN((('DOEE Payment Calculator'!$I$12+0.4-($B60+(2/100)*FLOOR(MIN(C$1, 100000),5000)/5000))/2), 0.4))))+$B60&gt;$B$5+0.2, 0, IF(OR(C$1="", $B60=""), 0, IF($B60&gt;'DOEE Payment Calculator'!$I$12, 0,  ((2/100)*FLOOR(MIN(C$1, 100000),5000)/5000)+MIN((('DOEE Payment Calculator'!$I$12+0.4-($B60+(2/100)*FLOOR(MIN(C$1, 100000),5000)/5000))/2), 0.4))))</f>
        <v>0.4</v>
      </c>
      <c r="D60" s="19">
        <f t="shared" si="594"/>
        <v>1.88</v>
      </c>
      <c r="E60" s="16">
        <f>IF((IF(OR(E$1="", $B60=""), 0, IF($B60&gt;'DOEE Payment Calculator'!$I$12, 0,  ((2/100)*FLOOR(MIN(E$1, 100000),5000)/5000)+MIN((('DOEE Payment Calculator'!$I$12+0.4-($B60+(2/100)*FLOOR(MIN(E$1, 100000),5000)/5000))/2), 0.4))))+$B60&gt;$B$5+0.2, 0, IF(OR(E$1="", $B60=""), 0, IF($B60&gt;'DOEE Payment Calculator'!$I$12, 0,  ((2/100)*FLOOR(MIN(E$1, 100000),5000)/5000)+MIN((('DOEE Payment Calculator'!$I$12+0.4-($B60+(2/100)*FLOOR(MIN(E$1, 100000),5000)/5000))/2), 0.4))))</f>
        <v>0.42000000000000004</v>
      </c>
      <c r="F60" s="19">
        <f t="shared" si="3"/>
        <v>1.9</v>
      </c>
      <c r="G60" s="16">
        <f>IF((IF(OR(G$1="", $B60=""), 0, IF($B60&gt;'DOEE Payment Calculator'!$I$12, 0,  ((2/100)*FLOOR(MIN(G$1, 100000),5000)/5000)+MIN((('DOEE Payment Calculator'!$I$12+0.4-($B60+(2/100)*FLOOR(MIN(G$1, 100000),5000)/5000))/2), 0.4))))+$B60&gt;$B$5+0.2, 0, IF(OR(G$1="", $B60=""), 0, IF($B60&gt;'DOEE Payment Calculator'!$I$12, 0,  ((2/100)*FLOOR(MIN(G$1, 100000),5000)/5000)+MIN((('DOEE Payment Calculator'!$I$12+0.4-($B60+(2/100)*FLOOR(MIN(G$1, 100000),5000)/5000))/2), 0.4))))</f>
        <v>0.44</v>
      </c>
      <c r="H60" s="19">
        <f t="shared" ref="H60" si="1032">$B60+G60</f>
        <v>1.92</v>
      </c>
      <c r="I60" s="16">
        <f>IF((IF(OR(I$1="", $B60=""), 0, IF($B60&gt;'DOEE Payment Calculator'!$I$12, 0,  ((2/100)*FLOOR(MIN(I$1, 100000),5000)/5000)+MIN((('DOEE Payment Calculator'!$I$12+0.4-($B60+(2/100)*FLOOR(MIN(I$1, 100000),5000)/5000))/2), 0.4))))+$B60&gt;$B$5+0.2, 0, IF(OR(I$1="", $B60=""), 0, IF($B60&gt;'DOEE Payment Calculator'!$I$12, 0,  ((2/100)*FLOOR(MIN(I$1, 100000),5000)/5000)+MIN((('DOEE Payment Calculator'!$I$12+0.4-($B60+(2/100)*FLOOR(MIN(I$1, 100000),5000)/5000))/2), 0.4))))</f>
        <v>0.46</v>
      </c>
      <c r="J60" s="19">
        <f t="shared" ref="J60" si="1033">$B60+I60</f>
        <v>1.94</v>
      </c>
      <c r="K60" s="16">
        <f>IF((IF(OR(K$1="", $B60=""), 0, IF($B60&gt;'DOEE Payment Calculator'!$I$12, 0,  ((2/100)*FLOOR(MIN(K$1, 100000),5000)/5000)+MIN((('DOEE Payment Calculator'!$I$12+0.4-($B60+(2/100)*FLOOR(MIN(K$1, 100000),5000)/5000))/2), 0.4))))+$B60&gt;$B$5+0.2, 0, IF(OR(K$1="", $B60=""), 0, IF($B60&gt;'DOEE Payment Calculator'!$I$12, 0,  ((2/100)*FLOOR(MIN(K$1, 100000),5000)/5000)+MIN((('DOEE Payment Calculator'!$I$12+0.4-($B60+(2/100)*FLOOR(MIN(K$1, 100000),5000)/5000))/2), 0.4))))</f>
        <v>0.48000000000000004</v>
      </c>
      <c r="L60" s="19">
        <f t="shared" ref="L60" si="1034">$B60+K60</f>
        <v>1.96</v>
      </c>
      <c r="M60" s="16">
        <f>IF((IF(OR(M$1="", $B60=""), 0, IF($B60&gt;'DOEE Payment Calculator'!$I$12, 0,  ((2/100)*FLOOR(MIN(M$1, 100000),5000)/5000)+MIN((('DOEE Payment Calculator'!$I$12+0.4-($B60+(2/100)*FLOOR(MIN(M$1, 100000),5000)/5000))/2), 0.4))))+$B60&gt;$B$5+0.2, 0, IF(OR(M$1="", $B60=""), 0, IF($B60&gt;'DOEE Payment Calculator'!$I$12, 0,  ((2/100)*FLOOR(MIN(M$1, 100000),5000)/5000)+MIN((('DOEE Payment Calculator'!$I$12+0.4-($B60+(2/100)*FLOOR(MIN(M$1, 100000),5000)/5000))/2), 0.4))))</f>
        <v>0.5</v>
      </c>
      <c r="N60" s="19">
        <f t="shared" ref="N60" si="1035">$B60+M60</f>
        <v>1.98</v>
      </c>
      <c r="O60" s="16">
        <f>IF((IF(OR(O$1="", $B60=""), 0, IF($B60&gt;'DOEE Payment Calculator'!$I$12, 0,  ((2/100)*FLOOR(MIN(O$1, 100000),5000)/5000)+MIN((('DOEE Payment Calculator'!$I$12+0.4-($B60+(2/100)*FLOOR(MIN(O$1, 100000),5000)/5000))/2), 0.4))))+$B60&gt;$B$5+0.2, 0, IF(OR(O$1="", $B60=""), 0, IF($B60&gt;'DOEE Payment Calculator'!$I$12, 0,  ((2/100)*FLOOR(MIN(O$1, 100000),5000)/5000)+MIN((('DOEE Payment Calculator'!$I$12+0.4-($B60+(2/100)*FLOOR(MIN(O$1, 100000),5000)/5000))/2), 0.4))))</f>
        <v>0.52</v>
      </c>
      <c r="P60" s="19">
        <f t="shared" ref="P60" si="1036">$B60+O60</f>
        <v>2</v>
      </c>
      <c r="Q60" s="16">
        <f>IF((IF(OR(Q$1="", $B60=""), 0, IF($B60&gt;'DOEE Payment Calculator'!$I$12, 0,  ((2/100)*FLOOR(MIN(Q$1, 100000),5000)/5000)+MIN((('DOEE Payment Calculator'!$I$12+0.4-($B60+(2/100)*FLOOR(MIN(Q$1, 100000),5000)/5000))/2), 0.4))))+$B60&gt;$B$5+0.2, 0, IF(OR(Q$1="", $B60=""), 0, IF($B60&gt;'DOEE Payment Calculator'!$I$12, 0,  ((2/100)*FLOOR(MIN(Q$1, 100000),5000)/5000)+MIN((('DOEE Payment Calculator'!$I$12+0.4-($B60+(2/100)*FLOOR(MIN(Q$1, 100000),5000)/5000))/2), 0.4))))</f>
        <v>0.54</v>
      </c>
      <c r="R60" s="19">
        <f t="shared" ref="R60" si="1037">$B60+Q60</f>
        <v>2.02</v>
      </c>
      <c r="S60" s="16">
        <f>IF((IF(OR(S$1="", $B60=""), 0, IF($B60&gt;'DOEE Payment Calculator'!$I$12, 0,  ((2/100)*FLOOR(MIN(S$1, 100000),5000)/5000)+MIN((('DOEE Payment Calculator'!$I$12+0.4-($B60+(2/100)*FLOOR(MIN(S$1, 100000),5000)/5000))/2), 0.4))))+$B60&gt;$B$5+0.2, 0, IF(OR(S$1="", $B60=""), 0, IF($B60&gt;'DOEE Payment Calculator'!$I$12, 0,  ((2/100)*FLOOR(MIN(S$1, 100000),5000)/5000)+MIN((('DOEE Payment Calculator'!$I$12+0.4-($B60+(2/100)*FLOOR(MIN(S$1, 100000),5000)/5000))/2), 0.4))))</f>
        <v>0.55499999999999994</v>
      </c>
      <c r="T60" s="19">
        <f t="shared" ref="T60" si="1038">$B60+S60</f>
        <v>2.0350000000000001</v>
      </c>
      <c r="U60" s="16">
        <f>IF((IF(OR(U$1="", $B60=""), 0, IF($B60&gt;'DOEE Payment Calculator'!$I$12, 0,  ((2/100)*FLOOR(MIN(U$1, 100000),5000)/5000)+MIN((('DOEE Payment Calculator'!$I$12+0.4-($B60+(2/100)*FLOOR(MIN(U$1, 100000),5000)/5000))/2), 0.4))))+$B60&gt;$B$5+0.2, 0, IF(OR(U$1="", $B60=""), 0, IF($B60&gt;'DOEE Payment Calculator'!$I$12, 0,  ((2/100)*FLOOR(MIN(U$1, 100000),5000)/5000)+MIN((('DOEE Payment Calculator'!$I$12+0.4-($B60+(2/100)*FLOOR(MIN(U$1, 100000),5000)/5000))/2), 0.4))))</f>
        <v>0.56499999999999995</v>
      </c>
      <c r="V60" s="19">
        <f t="shared" ref="V60" si="1039">$B60+U60</f>
        <v>2.0449999999999999</v>
      </c>
      <c r="W60" s="16">
        <f>IF((IF(OR(W$1="", $B60=""), 0, IF($B60&gt;'DOEE Payment Calculator'!$I$12, 0,  ((2/100)*FLOOR(MIN(W$1, 100000),5000)/5000)+MIN((('DOEE Payment Calculator'!$I$12+0.4-($B60+(2/100)*FLOOR(MIN(W$1, 100000),5000)/5000))/2), 0.4))))+$B60&gt;$B$5+0.2, 0, IF(OR(W$1="", $B60=""), 0, IF($B60&gt;'DOEE Payment Calculator'!$I$12, 0,  ((2/100)*FLOOR(MIN(W$1, 100000),5000)/5000)+MIN((('DOEE Payment Calculator'!$I$12+0.4-($B60+(2/100)*FLOOR(MIN(W$1, 100000),5000)/5000))/2), 0.4))))</f>
        <v>0.57499999999999996</v>
      </c>
      <c r="X60" s="19">
        <f t="shared" ref="X60" si="1040">$B60+W60</f>
        <v>2.0549999999999997</v>
      </c>
      <c r="Y60" s="16">
        <f>IF((IF(OR(Y$1="", $B60=""), 0, IF($B60&gt;'DOEE Payment Calculator'!$I$12, 0,  ((2/100)*FLOOR(MIN(Y$1, 100000),5000)/5000)+MIN((('DOEE Payment Calculator'!$I$12+0.4-($B60+(2/100)*FLOOR(MIN(Y$1, 100000),5000)/5000))/2), 0.4))))+$B60&gt;$B$5+0.2, 0, IF(OR(Y$1="", $B60=""), 0, IF($B60&gt;'DOEE Payment Calculator'!$I$12, 0,  ((2/100)*FLOOR(MIN(Y$1, 100000),5000)/5000)+MIN((('DOEE Payment Calculator'!$I$12+0.4-($B60+(2/100)*FLOOR(MIN(Y$1, 100000),5000)/5000))/2), 0.4))))</f>
        <v>0.58499999999999985</v>
      </c>
      <c r="Z60" s="19">
        <f t="shared" ref="Z60" si="1041">$B60+Y60</f>
        <v>2.0649999999999999</v>
      </c>
      <c r="AA60" s="16">
        <f>IF((IF(OR(AA$1="", $B60=""), 0, IF($B60&gt;'DOEE Payment Calculator'!$I$12, 0,  ((2/100)*FLOOR(MIN(AA$1, 100000),5000)/5000)+MIN((('DOEE Payment Calculator'!$I$12+0.4-($B60+(2/100)*FLOOR(MIN(AA$1, 100000),5000)/5000))/2), 0.4))))+$B60&gt;$B$5+0.2, 0, IF(OR(AA$1="", $B60=""), 0, IF($B60&gt;'DOEE Payment Calculator'!$I$12, 0,  ((2/100)*FLOOR(MIN(AA$1, 100000),5000)/5000)+MIN((('DOEE Payment Calculator'!$I$12+0.4-($B60+(2/100)*FLOOR(MIN(AA$1, 100000),5000)/5000))/2), 0.4))))</f>
        <v>0.59499999999999986</v>
      </c>
      <c r="AB60" s="19">
        <f t="shared" ref="AB60" si="1042">$B60+AA60</f>
        <v>2.0749999999999997</v>
      </c>
      <c r="AC60" s="16">
        <f>IF((IF(OR(AC$1="", $B60=""), 0, IF($B60&gt;'DOEE Payment Calculator'!$I$12, 0,  ((2/100)*FLOOR(MIN(AC$1, 100000),5000)/5000)+MIN((('DOEE Payment Calculator'!$I$12+0.4-($B60+(2/100)*FLOOR(MIN(AC$1, 100000),5000)/5000))/2), 0.4))))+$B60&gt;$B$5+0.2, 0, IF(OR(AC$1="", $B60=""), 0, IF($B60&gt;'DOEE Payment Calculator'!$I$12, 0,  ((2/100)*FLOOR(MIN(AC$1, 100000),5000)/5000)+MIN((('DOEE Payment Calculator'!$I$12+0.4-($B60+(2/100)*FLOOR(MIN(AC$1, 100000),5000)/5000))/2), 0.4))))</f>
        <v>0.60499999999999987</v>
      </c>
      <c r="AD60" s="19">
        <f t="shared" ref="AD60" si="1043">$B60+AC60</f>
        <v>2.085</v>
      </c>
      <c r="AE60" s="16">
        <f>IF((IF(OR(AE$1="", $B60=""), 0, IF($B60&gt;'DOEE Payment Calculator'!$I$12, 0,  ((2/100)*FLOOR(MIN(AE$1, 100000),5000)/5000)+MIN((('DOEE Payment Calculator'!$I$12+0.4-($B60+(2/100)*FLOOR(MIN(AE$1, 100000),5000)/5000))/2), 0.4))))+$B60&gt;$B$5+0.2, 0, IF(OR(AE$1="", $B60=""), 0, IF($B60&gt;'DOEE Payment Calculator'!$I$12, 0,  ((2/100)*FLOOR(MIN(AE$1, 100000),5000)/5000)+MIN((('DOEE Payment Calculator'!$I$12+0.4-($B60+(2/100)*FLOOR(MIN(AE$1, 100000),5000)/5000))/2), 0.4))))</f>
        <v>0.61499999999999988</v>
      </c>
      <c r="AF60" s="19">
        <f t="shared" ref="AF60" si="1044">$B60+AE60</f>
        <v>2.0949999999999998</v>
      </c>
      <c r="AG60" s="16">
        <f>IF((IF(OR(AG$1="", $B60=""), 0, IF($B60&gt;'DOEE Payment Calculator'!$I$12, 0,  ((2/100)*FLOOR(MIN(AG$1, 100000),5000)/5000)+MIN((('DOEE Payment Calculator'!$I$12+0.4-($B60+(2/100)*FLOOR(MIN(AG$1, 100000),5000)/5000))/2), 0.4))))+$B60&gt;$B$5+0.2, 0, IF(OR(AG$1="", $B60=""), 0, IF($B60&gt;'DOEE Payment Calculator'!$I$12, 0,  ((2/100)*FLOOR(MIN(AG$1, 100000),5000)/5000)+MIN((('DOEE Payment Calculator'!$I$12+0.4-($B60+(2/100)*FLOOR(MIN(AG$1, 100000),5000)/5000))/2), 0.4))))</f>
        <v>0.62499999999999978</v>
      </c>
      <c r="AH60" s="19">
        <f t="shared" ref="AH60" si="1045">$B60+AG60</f>
        <v>2.1049999999999995</v>
      </c>
      <c r="AI60" s="16">
        <f>IF((IF(OR(AI$1="", $B60=""), 0, IF($B60&gt;'DOEE Payment Calculator'!$I$12, 0,  ((2/100)*FLOOR(MIN(AI$1, 100000),5000)/5000)+MIN((('DOEE Payment Calculator'!$I$12+0.4-($B60+(2/100)*FLOOR(MIN(AI$1, 100000),5000)/5000))/2), 0.4))))+$B60&gt;$B$5+0.2, 0, IF(OR(AI$1="", $B60=""), 0, IF($B60&gt;'DOEE Payment Calculator'!$I$12, 0,  ((2/100)*FLOOR(MIN(AI$1, 100000),5000)/5000)+MIN((('DOEE Payment Calculator'!$I$12+0.4-($B60+(2/100)*FLOOR(MIN(AI$1, 100000),5000)/5000))/2), 0.4))))</f>
        <v>0.63499999999999979</v>
      </c>
      <c r="AJ60" s="19">
        <f t="shared" ref="AJ60" si="1046">$B60+AI60</f>
        <v>2.1149999999999998</v>
      </c>
      <c r="AK60" s="16">
        <f>IF((IF(OR(AK$1="", $B60=""), 0, IF($B60&gt;'DOEE Payment Calculator'!$I$12, 0,  ((2/100)*FLOOR(MIN(AK$1, 100000),5000)/5000)+MIN((('DOEE Payment Calculator'!$I$12+0.4-($B60+(2/100)*FLOOR(MIN(AK$1, 100000),5000)/5000))/2), 0.4))))+$B60&gt;$B$5+0.2, 0, IF(OR(AK$1="", $B60=""), 0, IF($B60&gt;'DOEE Payment Calculator'!$I$12, 0,  ((2/100)*FLOOR(MIN(AK$1, 100000),5000)/5000)+MIN((('DOEE Payment Calculator'!$I$12+0.4-($B60+(2/100)*FLOOR(MIN(AK$1, 100000),5000)/5000))/2), 0.4))))</f>
        <v>0.6449999999999998</v>
      </c>
      <c r="AL60" s="19">
        <f t="shared" ref="AL60" si="1047">$B60+AK60</f>
        <v>2.125</v>
      </c>
      <c r="AM60" s="16">
        <f>IF((IF(OR(AM$1="", $B60=""), 0, IF($B60&gt;'DOEE Payment Calculator'!$I$12, 0,  ((2/100)*FLOOR(MIN(AM$1, 100000),5000)/5000)+MIN((('DOEE Payment Calculator'!$I$12+0.4-($B60+(2/100)*FLOOR(MIN(AM$1, 100000),5000)/5000))/2), 0.4))))+$B60&gt;$B$5+0.2, 0, IF(OR(AM$1="", $B60=""), 0, IF($B60&gt;'DOEE Payment Calculator'!$I$12, 0,  ((2/100)*FLOOR(MIN(AM$1, 100000),5000)/5000)+MIN((('DOEE Payment Calculator'!$I$12+0.4-($B60+(2/100)*FLOOR(MIN(AM$1, 100000),5000)/5000))/2), 0.4))))</f>
        <v>0.65499999999999992</v>
      </c>
      <c r="AN60" s="19">
        <f t="shared" ref="AN60" si="1048">$B60+AM60</f>
        <v>2.1349999999999998</v>
      </c>
      <c r="AO60" s="16">
        <f>IF((IF(OR(AO$1="", $B60=""), 0, IF($B60&gt;'DOEE Payment Calculator'!$I$12, 0,  ((2/100)*FLOOR(MIN(AO$1, 100000),5000)/5000)+MIN((('DOEE Payment Calculator'!$I$12+0.4-($B60+(2/100)*FLOOR(MIN(AO$1, 100000),5000)/5000))/2), 0.4))))+$B60&gt;$B$5+0.2, 0, IF(OR(AO$1="", $B60=""), 0, IF($B60&gt;'DOEE Payment Calculator'!$I$12, 0,  ((2/100)*FLOOR(MIN(AO$1, 100000),5000)/5000)+MIN((('DOEE Payment Calculator'!$I$12+0.4-($B60+(2/100)*FLOOR(MIN(AO$1, 100000),5000)/5000))/2), 0.4))))</f>
        <v>0.66499999999999992</v>
      </c>
      <c r="AP60" s="19">
        <f t="shared" ref="AP60" si="1049">$B60+AO60</f>
        <v>2.145</v>
      </c>
      <c r="AQ60" s="16">
        <f>IF((IF(OR(AQ$1="", $B60=""), 0, IF($B60&gt;'DOEE Payment Calculator'!$I$12, 0,  ((2/100)*FLOOR(MIN(AQ$1, 100000),5000)/5000)+MIN((('DOEE Payment Calculator'!$I$12+0.4-($B60+(2/100)*FLOOR(MIN(AQ$1, 100000),5000)/5000))/2), 0.4))))+$B60&gt;$B$5+0.2, 0, IF(OR(AQ$1="", $B60=""), 0, IF($B60&gt;'DOEE Payment Calculator'!$I$12, 0,  ((2/100)*FLOOR(MIN(AQ$1, 100000),5000)/5000)+MIN((('DOEE Payment Calculator'!$I$12+0.4-($B60+(2/100)*FLOOR(MIN(AQ$1, 100000),5000)/5000))/2), 0.4))))</f>
        <v>0.67499999999999993</v>
      </c>
      <c r="AR60" s="19">
        <f t="shared" ref="AR60" si="1050">$B60+AQ60</f>
        <v>2.1549999999999998</v>
      </c>
    </row>
    <row r="61" spans="2:44" ht="16.5" x14ac:dyDescent="0.3">
      <c r="B61" s="16">
        <f t="shared" si="23"/>
        <v>1.47</v>
      </c>
      <c r="C61" s="16">
        <f>IF((IF(OR(C$1="", $B61=""), 0, IF($B61&gt;'DOEE Payment Calculator'!$I$12, 0,  ((2/100)*FLOOR(MIN(C$1, 100000),5000)/5000)+MIN((('DOEE Payment Calculator'!$I$12+0.4-($B61+(2/100)*FLOOR(MIN(C$1, 100000),5000)/5000))/2), 0.4))))+$B61&gt;$B$5+0.2, 0, IF(OR(C$1="", $B61=""), 0, IF($B61&gt;'DOEE Payment Calculator'!$I$12, 0,  ((2/100)*FLOOR(MIN(C$1, 100000),5000)/5000)+MIN((('DOEE Payment Calculator'!$I$12+0.4-($B61+(2/100)*FLOOR(MIN(C$1, 100000),5000)/5000))/2), 0.4))))</f>
        <v>0.4</v>
      </c>
      <c r="D61" s="19">
        <f t="shared" si="594"/>
        <v>1.87</v>
      </c>
      <c r="E61" s="16">
        <f>IF((IF(OR(E$1="", $B61=""), 0, IF($B61&gt;'DOEE Payment Calculator'!$I$12, 0,  ((2/100)*FLOOR(MIN(E$1, 100000),5000)/5000)+MIN((('DOEE Payment Calculator'!$I$12+0.4-($B61+(2/100)*FLOOR(MIN(E$1, 100000),5000)/5000))/2), 0.4))))+$B61&gt;$B$5+0.2, 0, IF(OR(E$1="", $B61=""), 0, IF($B61&gt;'DOEE Payment Calculator'!$I$12, 0,  ((2/100)*FLOOR(MIN(E$1, 100000),5000)/5000)+MIN((('DOEE Payment Calculator'!$I$12+0.4-($B61+(2/100)*FLOOR(MIN(E$1, 100000),5000)/5000))/2), 0.4))))</f>
        <v>0.42000000000000004</v>
      </c>
      <c r="F61" s="19">
        <f t="shared" si="3"/>
        <v>1.8900000000000001</v>
      </c>
      <c r="G61" s="16">
        <f>IF((IF(OR(G$1="", $B61=""), 0, IF($B61&gt;'DOEE Payment Calculator'!$I$12, 0,  ((2/100)*FLOOR(MIN(G$1, 100000),5000)/5000)+MIN((('DOEE Payment Calculator'!$I$12+0.4-($B61+(2/100)*FLOOR(MIN(G$1, 100000),5000)/5000))/2), 0.4))))+$B61&gt;$B$5+0.2, 0, IF(OR(G$1="", $B61=""), 0, IF($B61&gt;'DOEE Payment Calculator'!$I$12, 0,  ((2/100)*FLOOR(MIN(G$1, 100000),5000)/5000)+MIN((('DOEE Payment Calculator'!$I$12+0.4-($B61+(2/100)*FLOOR(MIN(G$1, 100000),5000)/5000))/2), 0.4))))</f>
        <v>0.44</v>
      </c>
      <c r="H61" s="19">
        <f t="shared" ref="H61" si="1051">$B61+G61</f>
        <v>1.91</v>
      </c>
      <c r="I61" s="16">
        <f>IF((IF(OR(I$1="", $B61=""), 0, IF($B61&gt;'DOEE Payment Calculator'!$I$12, 0,  ((2/100)*FLOOR(MIN(I$1, 100000),5000)/5000)+MIN((('DOEE Payment Calculator'!$I$12+0.4-($B61+(2/100)*FLOOR(MIN(I$1, 100000),5000)/5000))/2), 0.4))))+$B61&gt;$B$5+0.2, 0, IF(OR(I$1="", $B61=""), 0, IF($B61&gt;'DOEE Payment Calculator'!$I$12, 0,  ((2/100)*FLOOR(MIN(I$1, 100000),5000)/5000)+MIN((('DOEE Payment Calculator'!$I$12+0.4-($B61+(2/100)*FLOOR(MIN(I$1, 100000),5000)/5000))/2), 0.4))))</f>
        <v>0.46</v>
      </c>
      <c r="J61" s="19">
        <f t="shared" ref="J61" si="1052">$B61+I61</f>
        <v>1.93</v>
      </c>
      <c r="K61" s="16">
        <f>IF((IF(OR(K$1="", $B61=""), 0, IF($B61&gt;'DOEE Payment Calculator'!$I$12, 0,  ((2/100)*FLOOR(MIN(K$1, 100000),5000)/5000)+MIN((('DOEE Payment Calculator'!$I$12+0.4-($B61+(2/100)*FLOOR(MIN(K$1, 100000),5000)/5000))/2), 0.4))))+$B61&gt;$B$5+0.2, 0, IF(OR(K$1="", $B61=""), 0, IF($B61&gt;'DOEE Payment Calculator'!$I$12, 0,  ((2/100)*FLOOR(MIN(K$1, 100000),5000)/5000)+MIN((('DOEE Payment Calculator'!$I$12+0.4-($B61+(2/100)*FLOOR(MIN(K$1, 100000),5000)/5000))/2), 0.4))))</f>
        <v>0.48000000000000004</v>
      </c>
      <c r="L61" s="19">
        <f t="shared" ref="L61" si="1053">$B61+K61</f>
        <v>1.95</v>
      </c>
      <c r="M61" s="16">
        <f>IF((IF(OR(M$1="", $B61=""), 0, IF($B61&gt;'DOEE Payment Calculator'!$I$12, 0,  ((2/100)*FLOOR(MIN(M$1, 100000),5000)/5000)+MIN((('DOEE Payment Calculator'!$I$12+0.4-($B61+(2/100)*FLOOR(MIN(M$1, 100000),5000)/5000))/2), 0.4))))+$B61&gt;$B$5+0.2, 0, IF(OR(M$1="", $B61=""), 0, IF($B61&gt;'DOEE Payment Calculator'!$I$12, 0,  ((2/100)*FLOOR(MIN(M$1, 100000),5000)/5000)+MIN((('DOEE Payment Calculator'!$I$12+0.4-($B61+(2/100)*FLOOR(MIN(M$1, 100000),5000)/5000))/2), 0.4))))</f>
        <v>0.5</v>
      </c>
      <c r="N61" s="19">
        <f t="shared" ref="N61" si="1054">$B61+M61</f>
        <v>1.97</v>
      </c>
      <c r="O61" s="16">
        <f>IF((IF(OR(O$1="", $B61=""), 0, IF($B61&gt;'DOEE Payment Calculator'!$I$12, 0,  ((2/100)*FLOOR(MIN(O$1, 100000),5000)/5000)+MIN((('DOEE Payment Calculator'!$I$12+0.4-($B61+(2/100)*FLOOR(MIN(O$1, 100000),5000)/5000))/2), 0.4))))+$B61&gt;$B$5+0.2, 0, IF(OR(O$1="", $B61=""), 0, IF($B61&gt;'DOEE Payment Calculator'!$I$12, 0,  ((2/100)*FLOOR(MIN(O$1, 100000),5000)/5000)+MIN((('DOEE Payment Calculator'!$I$12+0.4-($B61+(2/100)*FLOOR(MIN(O$1, 100000),5000)/5000))/2), 0.4))))</f>
        <v>0.52</v>
      </c>
      <c r="P61" s="19">
        <f t="shared" ref="P61" si="1055">$B61+O61</f>
        <v>1.99</v>
      </c>
      <c r="Q61" s="16">
        <f>IF((IF(OR(Q$1="", $B61=""), 0, IF($B61&gt;'DOEE Payment Calculator'!$I$12, 0,  ((2/100)*FLOOR(MIN(Q$1, 100000),5000)/5000)+MIN((('DOEE Payment Calculator'!$I$12+0.4-($B61+(2/100)*FLOOR(MIN(Q$1, 100000),5000)/5000))/2), 0.4))))+$B61&gt;$B$5+0.2, 0, IF(OR(Q$1="", $B61=""), 0, IF($B61&gt;'DOEE Payment Calculator'!$I$12, 0,  ((2/100)*FLOOR(MIN(Q$1, 100000),5000)/5000)+MIN((('DOEE Payment Calculator'!$I$12+0.4-($B61+(2/100)*FLOOR(MIN(Q$1, 100000),5000)/5000))/2), 0.4))))</f>
        <v>0.54</v>
      </c>
      <c r="R61" s="19">
        <f t="shared" ref="R61" si="1056">$B61+Q61</f>
        <v>2.0099999999999998</v>
      </c>
      <c r="S61" s="16">
        <f>IF((IF(OR(S$1="", $B61=""), 0, IF($B61&gt;'DOEE Payment Calculator'!$I$12, 0,  ((2/100)*FLOOR(MIN(S$1, 100000),5000)/5000)+MIN((('DOEE Payment Calculator'!$I$12+0.4-($B61+(2/100)*FLOOR(MIN(S$1, 100000),5000)/5000))/2), 0.4))))+$B61&gt;$B$5+0.2, 0, IF(OR(S$1="", $B61=""), 0, IF($B61&gt;'DOEE Payment Calculator'!$I$12, 0,  ((2/100)*FLOOR(MIN(S$1, 100000),5000)/5000)+MIN((('DOEE Payment Calculator'!$I$12+0.4-($B61+(2/100)*FLOOR(MIN(S$1, 100000),5000)/5000))/2), 0.4))))</f>
        <v>0.55999999999999994</v>
      </c>
      <c r="T61" s="19">
        <f t="shared" ref="T61" si="1057">$B61+S61</f>
        <v>2.0299999999999998</v>
      </c>
      <c r="U61" s="16">
        <f>IF((IF(OR(U$1="", $B61=""), 0, IF($B61&gt;'DOEE Payment Calculator'!$I$12, 0,  ((2/100)*FLOOR(MIN(U$1, 100000),5000)/5000)+MIN((('DOEE Payment Calculator'!$I$12+0.4-($B61+(2/100)*FLOOR(MIN(U$1, 100000),5000)/5000))/2), 0.4))))+$B61&gt;$B$5+0.2, 0, IF(OR(U$1="", $B61=""), 0, IF($B61&gt;'DOEE Payment Calculator'!$I$12, 0,  ((2/100)*FLOOR(MIN(U$1, 100000),5000)/5000)+MIN((('DOEE Payment Calculator'!$I$12+0.4-($B61+(2/100)*FLOOR(MIN(U$1, 100000),5000)/5000))/2), 0.4))))</f>
        <v>0.56999999999999984</v>
      </c>
      <c r="V61" s="19">
        <f t="shared" ref="V61" si="1058">$B61+U61</f>
        <v>2.04</v>
      </c>
      <c r="W61" s="16">
        <f>IF((IF(OR(W$1="", $B61=""), 0, IF($B61&gt;'DOEE Payment Calculator'!$I$12, 0,  ((2/100)*FLOOR(MIN(W$1, 100000),5000)/5000)+MIN((('DOEE Payment Calculator'!$I$12+0.4-($B61+(2/100)*FLOOR(MIN(W$1, 100000),5000)/5000))/2), 0.4))))+$B61&gt;$B$5+0.2, 0, IF(OR(W$1="", $B61=""), 0, IF($B61&gt;'DOEE Payment Calculator'!$I$12, 0,  ((2/100)*FLOOR(MIN(W$1, 100000),5000)/5000)+MIN((('DOEE Payment Calculator'!$I$12+0.4-($B61+(2/100)*FLOOR(MIN(W$1, 100000),5000)/5000))/2), 0.4))))</f>
        <v>0.57999999999999985</v>
      </c>
      <c r="X61" s="19">
        <f t="shared" ref="X61" si="1059">$B61+W61</f>
        <v>2.0499999999999998</v>
      </c>
      <c r="Y61" s="16">
        <f>IF((IF(OR(Y$1="", $B61=""), 0, IF($B61&gt;'DOEE Payment Calculator'!$I$12, 0,  ((2/100)*FLOOR(MIN(Y$1, 100000),5000)/5000)+MIN((('DOEE Payment Calculator'!$I$12+0.4-($B61+(2/100)*FLOOR(MIN(Y$1, 100000),5000)/5000))/2), 0.4))))+$B61&gt;$B$5+0.2, 0, IF(OR(Y$1="", $B61=""), 0, IF($B61&gt;'DOEE Payment Calculator'!$I$12, 0,  ((2/100)*FLOOR(MIN(Y$1, 100000),5000)/5000)+MIN((('DOEE Payment Calculator'!$I$12+0.4-($B61+(2/100)*FLOOR(MIN(Y$1, 100000),5000)/5000))/2), 0.4))))</f>
        <v>0.58999999999999986</v>
      </c>
      <c r="Z61" s="19">
        <f t="shared" ref="Z61" si="1060">$B61+Y61</f>
        <v>2.0599999999999996</v>
      </c>
      <c r="AA61" s="16">
        <f>IF((IF(OR(AA$1="", $B61=""), 0, IF($B61&gt;'DOEE Payment Calculator'!$I$12, 0,  ((2/100)*FLOOR(MIN(AA$1, 100000),5000)/5000)+MIN((('DOEE Payment Calculator'!$I$12+0.4-($B61+(2/100)*FLOOR(MIN(AA$1, 100000),5000)/5000))/2), 0.4))))+$B61&gt;$B$5+0.2, 0, IF(OR(AA$1="", $B61=""), 0, IF($B61&gt;'DOEE Payment Calculator'!$I$12, 0,  ((2/100)*FLOOR(MIN(AA$1, 100000),5000)/5000)+MIN((('DOEE Payment Calculator'!$I$12+0.4-($B61+(2/100)*FLOOR(MIN(AA$1, 100000),5000)/5000))/2), 0.4))))</f>
        <v>0.59999999999999987</v>
      </c>
      <c r="AB61" s="19">
        <f t="shared" ref="AB61" si="1061">$B61+AA61</f>
        <v>2.0699999999999998</v>
      </c>
      <c r="AC61" s="16">
        <f>IF((IF(OR(AC$1="", $B61=""), 0, IF($B61&gt;'DOEE Payment Calculator'!$I$12, 0,  ((2/100)*FLOOR(MIN(AC$1, 100000),5000)/5000)+MIN((('DOEE Payment Calculator'!$I$12+0.4-($B61+(2/100)*FLOOR(MIN(AC$1, 100000),5000)/5000))/2), 0.4))))+$B61&gt;$B$5+0.2, 0, IF(OR(AC$1="", $B61=""), 0, IF($B61&gt;'DOEE Payment Calculator'!$I$12, 0,  ((2/100)*FLOOR(MIN(AC$1, 100000),5000)/5000)+MIN((('DOEE Payment Calculator'!$I$12+0.4-($B61+(2/100)*FLOOR(MIN(AC$1, 100000),5000)/5000))/2), 0.4))))</f>
        <v>0.60999999999999988</v>
      </c>
      <c r="AD61" s="19">
        <f t="shared" ref="AD61" si="1062">$B61+AC61</f>
        <v>2.08</v>
      </c>
      <c r="AE61" s="16">
        <f>IF((IF(OR(AE$1="", $B61=""), 0, IF($B61&gt;'DOEE Payment Calculator'!$I$12, 0,  ((2/100)*FLOOR(MIN(AE$1, 100000),5000)/5000)+MIN((('DOEE Payment Calculator'!$I$12+0.4-($B61+(2/100)*FLOOR(MIN(AE$1, 100000),5000)/5000))/2), 0.4))))+$B61&gt;$B$5+0.2, 0, IF(OR(AE$1="", $B61=""), 0, IF($B61&gt;'DOEE Payment Calculator'!$I$12, 0,  ((2/100)*FLOOR(MIN(AE$1, 100000),5000)/5000)+MIN((('DOEE Payment Calculator'!$I$12+0.4-($B61+(2/100)*FLOOR(MIN(AE$1, 100000),5000)/5000))/2), 0.4))))</f>
        <v>0.61999999999999988</v>
      </c>
      <c r="AF61" s="19">
        <f t="shared" ref="AF61" si="1063">$B61+AE61</f>
        <v>2.09</v>
      </c>
      <c r="AG61" s="16">
        <f>IF((IF(OR(AG$1="", $B61=""), 0, IF($B61&gt;'DOEE Payment Calculator'!$I$12, 0,  ((2/100)*FLOOR(MIN(AG$1, 100000),5000)/5000)+MIN((('DOEE Payment Calculator'!$I$12+0.4-($B61+(2/100)*FLOOR(MIN(AG$1, 100000),5000)/5000))/2), 0.4))))+$B61&gt;$B$5+0.2, 0, IF(OR(AG$1="", $B61=""), 0, IF($B61&gt;'DOEE Payment Calculator'!$I$12, 0,  ((2/100)*FLOOR(MIN(AG$1, 100000),5000)/5000)+MIN((('DOEE Payment Calculator'!$I$12+0.4-($B61+(2/100)*FLOOR(MIN(AG$1, 100000),5000)/5000))/2), 0.4))))</f>
        <v>0.62999999999999989</v>
      </c>
      <c r="AH61" s="19">
        <f t="shared" ref="AH61" si="1064">$B61+AG61</f>
        <v>2.0999999999999996</v>
      </c>
      <c r="AI61" s="16">
        <f>IF((IF(OR(AI$1="", $B61=""), 0, IF($B61&gt;'DOEE Payment Calculator'!$I$12, 0,  ((2/100)*FLOOR(MIN(AI$1, 100000),5000)/5000)+MIN((('DOEE Payment Calculator'!$I$12+0.4-($B61+(2/100)*FLOOR(MIN(AI$1, 100000),5000)/5000))/2), 0.4))))+$B61&gt;$B$5+0.2, 0, IF(OR(AI$1="", $B61=""), 0, IF($B61&gt;'DOEE Payment Calculator'!$I$12, 0,  ((2/100)*FLOOR(MIN(AI$1, 100000),5000)/5000)+MIN((('DOEE Payment Calculator'!$I$12+0.4-($B61+(2/100)*FLOOR(MIN(AI$1, 100000),5000)/5000))/2), 0.4))))</f>
        <v>0.6399999999999999</v>
      </c>
      <c r="AJ61" s="19">
        <f t="shared" ref="AJ61" si="1065">$B61+AI61</f>
        <v>2.11</v>
      </c>
      <c r="AK61" s="16">
        <f>IF((IF(OR(AK$1="", $B61=""), 0, IF($B61&gt;'DOEE Payment Calculator'!$I$12, 0,  ((2/100)*FLOOR(MIN(AK$1, 100000),5000)/5000)+MIN((('DOEE Payment Calculator'!$I$12+0.4-($B61+(2/100)*FLOOR(MIN(AK$1, 100000),5000)/5000))/2), 0.4))))+$B61&gt;$B$5+0.2, 0, IF(OR(AK$1="", $B61=""), 0, IF($B61&gt;'DOEE Payment Calculator'!$I$12, 0,  ((2/100)*FLOOR(MIN(AK$1, 100000),5000)/5000)+MIN((('DOEE Payment Calculator'!$I$12+0.4-($B61+(2/100)*FLOOR(MIN(AK$1, 100000),5000)/5000))/2), 0.4))))</f>
        <v>0.64999999999999991</v>
      </c>
      <c r="AL61" s="19">
        <f t="shared" ref="AL61" si="1066">$B61+AK61</f>
        <v>2.12</v>
      </c>
      <c r="AM61" s="16">
        <f>IF((IF(OR(AM$1="", $B61=""), 0, IF($B61&gt;'DOEE Payment Calculator'!$I$12, 0,  ((2/100)*FLOOR(MIN(AM$1, 100000),5000)/5000)+MIN((('DOEE Payment Calculator'!$I$12+0.4-($B61+(2/100)*FLOOR(MIN(AM$1, 100000),5000)/5000))/2), 0.4))))+$B61&gt;$B$5+0.2, 0, IF(OR(AM$1="", $B61=""), 0, IF($B61&gt;'DOEE Payment Calculator'!$I$12, 0,  ((2/100)*FLOOR(MIN(AM$1, 100000),5000)/5000)+MIN((('DOEE Payment Calculator'!$I$12+0.4-($B61+(2/100)*FLOOR(MIN(AM$1, 100000),5000)/5000))/2), 0.4))))</f>
        <v>0.65999999999999981</v>
      </c>
      <c r="AN61" s="19">
        <f t="shared" ref="AN61" si="1067">$B61+AM61</f>
        <v>2.13</v>
      </c>
      <c r="AO61" s="16">
        <f>IF((IF(OR(AO$1="", $B61=""), 0, IF($B61&gt;'DOEE Payment Calculator'!$I$12, 0,  ((2/100)*FLOOR(MIN(AO$1, 100000),5000)/5000)+MIN((('DOEE Payment Calculator'!$I$12+0.4-($B61+(2/100)*FLOOR(MIN(AO$1, 100000),5000)/5000))/2), 0.4))))+$B61&gt;$B$5+0.2, 0, IF(OR(AO$1="", $B61=""), 0, IF($B61&gt;'DOEE Payment Calculator'!$I$12, 0,  ((2/100)*FLOOR(MIN(AO$1, 100000),5000)/5000)+MIN((('DOEE Payment Calculator'!$I$12+0.4-($B61+(2/100)*FLOOR(MIN(AO$1, 100000),5000)/5000))/2), 0.4))))</f>
        <v>0.66999999999999982</v>
      </c>
      <c r="AP61" s="19">
        <f t="shared" ref="AP61" si="1068">$B61+AO61</f>
        <v>2.1399999999999997</v>
      </c>
      <c r="AQ61" s="16">
        <f>IF((IF(OR(AQ$1="", $B61=""), 0, IF($B61&gt;'DOEE Payment Calculator'!$I$12, 0,  ((2/100)*FLOOR(MIN(AQ$1, 100000),5000)/5000)+MIN((('DOEE Payment Calculator'!$I$12+0.4-($B61+(2/100)*FLOOR(MIN(AQ$1, 100000),5000)/5000))/2), 0.4))))+$B61&gt;$B$5+0.2, 0, IF(OR(AQ$1="", $B61=""), 0, IF($B61&gt;'DOEE Payment Calculator'!$I$12, 0,  ((2/100)*FLOOR(MIN(AQ$1, 100000),5000)/5000)+MIN((('DOEE Payment Calculator'!$I$12+0.4-($B61+(2/100)*FLOOR(MIN(AQ$1, 100000),5000)/5000))/2), 0.4))))</f>
        <v>0.67999999999999983</v>
      </c>
      <c r="AR61" s="19">
        <f t="shared" ref="AR61" si="1069">$B61+AQ61</f>
        <v>2.15</v>
      </c>
    </row>
    <row r="62" spans="2:44" ht="16.5" x14ac:dyDescent="0.3">
      <c r="B62" s="16">
        <f t="shared" si="23"/>
        <v>1.46</v>
      </c>
      <c r="C62" s="16">
        <f>IF((IF(OR(C$1="", $B62=""), 0, IF($B62&gt;'DOEE Payment Calculator'!$I$12, 0,  ((2/100)*FLOOR(MIN(C$1, 100000),5000)/5000)+MIN((('DOEE Payment Calculator'!$I$12+0.4-($B62+(2/100)*FLOOR(MIN(C$1, 100000),5000)/5000))/2), 0.4))))+$B62&gt;$B$5+0.2, 0, IF(OR(C$1="", $B62=""), 0, IF($B62&gt;'DOEE Payment Calculator'!$I$12, 0,  ((2/100)*FLOOR(MIN(C$1, 100000),5000)/5000)+MIN((('DOEE Payment Calculator'!$I$12+0.4-($B62+(2/100)*FLOOR(MIN(C$1, 100000),5000)/5000))/2), 0.4))))</f>
        <v>0.4</v>
      </c>
      <c r="D62" s="19">
        <f t="shared" si="594"/>
        <v>1.8599999999999999</v>
      </c>
      <c r="E62" s="16">
        <f>IF((IF(OR(E$1="", $B62=""), 0, IF($B62&gt;'DOEE Payment Calculator'!$I$12, 0,  ((2/100)*FLOOR(MIN(E$1, 100000),5000)/5000)+MIN((('DOEE Payment Calculator'!$I$12+0.4-($B62+(2/100)*FLOOR(MIN(E$1, 100000),5000)/5000))/2), 0.4))))+$B62&gt;$B$5+0.2, 0, IF(OR(E$1="", $B62=""), 0, IF($B62&gt;'DOEE Payment Calculator'!$I$12, 0,  ((2/100)*FLOOR(MIN(E$1, 100000),5000)/5000)+MIN((('DOEE Payment Calculator'!$I$12+0.4-($B62+(2/100)*FLOOR(MIN(E$1, 100000),5000)/5000))/2), 0.4))))</f>
        <v>0.42000000000000004</v>
      </c>
      <c r="F62" s="19">
        <f t="shared" si="3"/>
        <v>1.88</v>
      </c>
      <c r="G62" s="16">
        <f>IF((IF(OR(G$1="", $B62=""), 0, IF($B62&gt;'DOEE Payment Calculator'!$I$12, 0,  ((2/100)*FLOOR(MIN(G$1, 100000),5000)/5000)+MIN((('DOEE Payment Calculator'!$I$12+0.4-($B62+(2/100)*FLOOR(MIN(G$1, 100000),5000)/5000))/2), 0.4))))+$B62&gt;$B$5+0.2, 0, IF(OR(G$1="", $B62=""), 0, IF($B62&gt;'DOEE Payment Calculator'!$I$12, 0,  ((2/100)*FLOOR(MIN(G$1, 100000),5000)/5000)+MIN((('DOEE Payment Calculator'!$I$12+0.4-($B62+(2/100)*FLOOR(MIN(G$1, 100000),5000)/5000))/2), 0.4))))</f>
        <v>0.44</v>
      </c>
      <c r="H62" s="19">
        <f t="shared" ref="H62" si="1070">$B62+G62</f>
        <v>1.9</v>
      </c>
      <c r="I62" s="16">
        <f>IF((IF(OR(I$1="", $B62=""), 0, IF($B62&gt;'DOEE Payment Calculator'!$I$12, 0,  ((2/100)*FLOOR(MIN(I$1, 100000),5000)/5000)+MIN((('DOEE Payment Calculator'!$I$12+0.4-($B62+(2/100)*FLOOR(MIN(I$1, 100000),5000)/5000))/2), 0.4))))+$B62&gt;$B$5+0.2, 0, IF(OR(I$1="", $B62=""), 0, IF($B62&gt;'DOEE Payment Calculator'!$I$12, 0,  ((2/100)*FLOOR(MIN(I$1, 100000),5000)/5000)+MIN((('DOEE Payment Calculator'!$I$12+0.4-($B62+(2/100)*FLOOR(MIN(I$1, 100000),5000)/5000))/2), 0.4))))</f>
        <v>0.46</v>
      </c>
      <c r="J62" s="19">
        <f t="shared" ref="J62" si="1071">$B62+I62</f>
        <v>1.92</v>
      </c>
      <c r="K62" s="16">
        <f>IF((IF(OR(K$1="", $B62=""), 0, IF($B62&gt;'DOEE Payment Calculator'!$I$12, 0,  ((2/100)*FLOOR(MIN(K$1, 100000),5000)/5000)+MIN((('DOEE Payment Calculator'!$I$12+0.4-($B62+(2/100)*FLOOR(MIN(K$1, 100000),5000)/5000))/2), 0.4))))+$B62&gt;$B$5+0.2, 0, IF(OR(K$1="", $B62=""), 0, IF($B62&gt;'DOEE Payment Calculator'!$I$12, 0,  ((2/100)*FLOOR(MIN(K$1, 100000),5000)/5000)+MIN((('DOEE Payment Calculator'!$I$12+0.4-($B62+(2/100)*FLOOR(MIN(K$1, 100000),5000)/5000))/2), 0.4))))</f>
        <v>0.48000000000000004</v>
      </c>
      <c r="L62" s="19">
        <f t="shared" ref="L62" si="1072">$B62+K62</f>
        <v>1.94</v>
      </c>
      <c r="M62" s="16">
        <f>IF((IF(OR(M$1="", $B62=""), 0, IF($B62&gt;'DOEE Payment Calculator'!$I$12, 0,  ((2/100)*FLOOR(MIN(M$1, 100000),5000)/5000)+MIN((('DOEE Payment Calculator'!$I$12+0.4-($B62+(2/100)*FLOOR(MIN(M$1, 100000),5000)/5000))/2), 0.4))))+$B62&gt;$B$5+0.2, 0, IF(OR(M$1="", $B62=""), 0, IF($B62&gt;'DOEE Payment Calculator'!$I$12, 0,  ((2/100)*FLOOR(MIN(M$1, 100000),5000)/5000)+MIN((('DOEE Payment Calculator'!$I$12+0.4-($B62+(2/100)*FLOOR(MIN(M$1, 100000),5000)/5000))/2), 0.4))))</f>
        <v>0.5</v>
      </c>
      <c r="N62" s="19">
        <f t="shared" ref="N62" si="1073">$B62+M62</f>
        <v>1.96</v>
      </c>
      <c r="O62" s="16">
        <f>IF((IF(OR(O$1="", $B62=""), 0, IF($B62&gt;'DOEE Payment Calculator'!$I$12, 0,  ((2/100)*FLOOR(MIN(O$1, 100000),5000)/5000)+MIN((('DOEE Payment Calculator'!$I$12+0.4-($B62+(2/100)*FLOOR(MIN(O$1, 100000),5000)/5000))/2), 0.4))))+$B62&gt;$B$5+0.2, 0, IF(OR(O$1="", $B62=""), 0, IF($B62&gt;'DOEE Payment Calculator'!$I$12, 0,  ((2/100)*FLOOR(MIN(O$1, 100000),5000)/5000)+MIN((('DOEE Payment Calculator'!$I$12+0.4-($B62+(2/100)*FLOOR(MIN(O$1, 100000),5000)/5000))/2), 0.4))))</f>
        <v>0.52</v>
      </c>
      <c r="P62" s="19">
        <f t="shared" ref="P62" si="1074">$B62+O62</f>
        <v>1.98</v>
      </c>
      <c r="Q62" s="16">
        <f>IF((IF(OR(Q$1="", $B62=""), 0, IF($B62&gt;'DOEE Payment Calculator'!$I$12, 0,  ((2/100)*FLOOR(MIN(Q$1, 100000),5000)/5000)+MIN((('DOEE Payment Calculator'!$I$12+0.4-($B62+(2/100)*FLOOR(MIN(Q$1, 100000),5000)/5000))/2), 0.4))))+$B62&gt;$B$5+0.2, 0, IF(OR(Q$1="", $B62=""), 0, IF($B62&gt;'DOEE Payment Calculator'!$I$12, 0,  ((2/100)*FLOOR(MIN(Q$1, 100000),5000)/5000)+MIN((('DOEE Payment Calculator'!$I$12+0.4-($B62+(2/100)*FLOOR(MIN(Q$1, 100000),5000)/5000))/2), 0.4))))</f>
        <v>0.54</v>
      </c>
      <c r="R62" s="19">
        <f t="shared" ref="R62" si="1075">$B62+Q62</f>
        <v>2</v>
      </c>
      <c r="S62" s="16">
        <f>IF((IF(OR(S$1="", $B62=""), 0, IF($B62&gt;'DOEE Payment Calculator'!$I$12, 0,  ((2/100)*FLOOR(MIN(S$1, 100000),5000)/5000)+MIN((('DOEE Payment Calculator'!$I$12+0.4-($B62+(2/100)*FLOOR(MIN(S$1, 100000),5000)/5000))/2), 0.4))))+$B62&gt;$B$5+0.2, 0, IF(OR(S$1="", $B62=""), 0, IF($B62&gt;'DOEE Payment Calculator'!$I$12, 0,  ((2/100)*FLOOR(MIN(S$1, 100000),5000)/5000)+MIN((('DOEE Payment Calculator'!$I$12+0.4-($B62+(2/100)*FLOOR(MIN(S$1, 100000),5000)/5000))/2), 0.4))))</f>
        <v>0.56000000000000005</v>
      </c>
      <c r="T62" s="19">
        <f t="shared" ref="T62" si="1076">$B62+S62</f>
        <v>2.02</v>
      </c>
      <c r="U62" s="16">
        <f>IF((IF(OR(U$1="", $B62=""), 0, IF($B62&gt;'DOEE Payment Calculator'!$I$12, 0,  ((2/100)*FLOOR(MIN(U$1, 100000),5000)/5000)+MIN((('DOEE Payment Calculator'!$I$12+0.4-($B62+(2/100)*FLOOR(MIN(U$1, 100000),5000)/5000))/2), 0.4))))+$B62&gt;$B$5+0.2, 0, IF(OR(U$1="", $B62=""), 0, IF($B62&gt;'DOEE Payment Calculator'!$I$12, 0,  ((2/100)*FLOOR(MIN(U$1, 100000),5000)/5000)+MIN((('DOEE Payment Calculator'!$I$12+0.4-($B62+(2/100)*FLOOR(MIN(U$1, 100000),5000)/5000))/2), 0.4))))</f>
        <v>0.57499999999999996</v>
      </c>
      <c r="V62" s="19">
        <f t="shared" ref="V62" si="1077">$B62+U62</f>
        <v>2.0350000000000001</v>
      </c>
      <c r="W62" s="16">
        <f>IF((IF(OR(W$1="", $B62=""), 0, IF($B62&gt;'DOEE Payment Calculator'!$I$12, 0,  ((2/100)*FLOOR(MIN(W$1, 100000),5000)/5000)+MIN((('DOEE Payment Calculator'!$I$12+0.4-($B62+(2/100)*FLOOR(MIN(W$1, 100000),5000)/5000))/2), 0.4))))+$B62&gt;$B$5+0.2, 0, IF(OR(W$1="", $B62=""), 0, IF($B62&gt;'DOEE Payment Calculator'!$I$12, 0,  ((2/100)*FLOOR(MIN(W$1, 100000),5000)/5000)+MIN((('DOEE Payment Calculator'!$I$12+0.4-($B62+(2/100)*FLOOR(MIN(W$1, 100000),5000)/5000))/2), 0.4))))</f>
        <v>0.58499999999999996</v>
      </c>
      <c r="X62" s="19">
        <f t="shared" ref="X62" si="1078">$B62+W62</f>
        <v>2.0449999999999999</v>
      </c>
      <c r="Y62" s="16">
        <f>IF((IF(OR(Y$1="", $B62=""), 0, IF($B62&gt;'DOEE Payment Calculator'!$I$12, 0,  ((2/100)*FLOOR(MIN(Y$1, 100000),5000)/5000)+MIN((('DOEE Payment Calculator'!$I$12+0.4-($B62+(2/100)*FLOOR(MIN(Y$1, 100000),5000)/5000))/2), 0.4))))+$B62&gt;$B$5+0.2, 0, IF(OR(Y$1="", $B62=""), 0, IF($B62&gt;'DOEE Payment Calculator'!$I$12, 0,  ((2/100)*FLOOR(MIN(Y$1, 100000),5000)/5000)+MIN((('DOEE Payment Calculator'!$I$12+0.4-($B62+(2/100)*FLOOR(MIN(Y$1, 100000),5000)/5000))/2), 0.4))))</f>
        <v>0.59499999999999986</v>
      </c>
      <c r="Z62" s="19">
        <f t="shared" ref="Z62" si="1079">$B62+Y62</f>
        <v>2.0549999999999997</v>
      </c>
      <c r="AA62" s="16">
        <f>IF((IF(OR(AA$1="", $B62=""), 0, IF($B62&gt;'DOEE Payment Calculator'!$I$12, 0,  ((2/100)*FLOOR(MIN(AA$1, 100000),5000)/5000)+MIN((('DOEE Payment Calculator'!$I$12+0.4-($B62+(2/100)*FLOOR(MIN(AA$1, 100000),5000)/5000))/2), 0.4))))+$B62&gt;$B$5+0.2, 0, IF(OR(AA$1="", $B62=""), 0, IF($B62&gt;'DOEE Payment Calculator'!$I$12, 0,  ((2/100)*FLOOR(MIN(AA$1, 100000),5000)/5000)+MIN((('DOEE Payment Calculator'!$I$12+0.4-($B62+(2/100)*FLOOR(MIN(AA$1, 100000),5000)/5000))/2), 0.4))))</f>
        <v>0.60499999999999987</v>
      </c>
      <c r="AB62" s="19">
        <f t="shared" ref="AB62" si="1080">$B62+AA62</f>
        <v>2.0649999999999999</v>
      </c>
      <c r="AC62" s="16">
        <f>IF((IF(OR(AC$1="", $B62=""), 0, IF($B62&gt;'DOEE Payment Calculator'!$I$12, 0,  ((2/100)*FLOOR(MIN(AC$1, 100000),5000)/5000)+MIN((('DOEE Payment Calculator'!$I$12+0.4-($B62+(2/100)*FLOOR(MIN(AC$1, 100000),5000)/5000))/2), 0.4))))+$B62&gt;$B$5+0.2, 0, IF(OR(AC$1="", $B62=""), 0, IF($B62&gt;'DOEE Payment Calculator'!$I$12, 0,  ((2/100)*FLOOR(MIN(AC$1, 100000),5000)/5000)+MIN((('DOEE Payment Calculator'!$I$12+0.4-($B62+(2/100)*FLOOR(MIN(AC$1, 100000),5000)/5000))/2), 0.4))))</f>
        <v>0.61499999999999988</v>
      </c>
      <c r="AD62" s="19">
        <f t="shared" ref="AD62" si="1081">$B62+AC62</f>
        <v>2.0749999999999997</v>
      </c>
      <c r="AE62" s="16">
        <f>IF((IF(OR(AE$1="", $B62=""), 0, IF($B62&gt;'DOEE Payment Calculator'!$I$12, 0,  ((2/100)*FLOOR(MIN(AE$1, 100000),5000)/5000)+MIN((('DOEE Payment Calculator'!$I$12+0.4-($B62+(2/100)*FLOOR(MIN(AE$1, 100000),5000)/5000))/2), 0.4))))+$B62&gt;$B$5+0.2, 0, IF(OR(AE$1="", $B62=""), 0, IF($B62&gt;'DOEE Payment Calculator'!$I$12, 0,  ((2/100)*FLOOR(MIN(AE$1, 100000),5000)/5000)+MIN((('DOEE Payment Calculator'!$I$12+0.4-($B62+(2/100)*FLOOR(MIN(AE$1, 100000),5000)/5000))/2), 0.4))))</f>
        <v>0.62499999999999989</v>
      </c>
      <c r="AF62" s="19">
        <f t="shared" ref="AF62" si="1082">$B62+AE62</f>
        <v>2.085</v>
      </c>
      <c r="AG62" s="16">
        <f>IF((IF(OR(AG$1="", $B62=""), 0, IF($B62&gt;'DOEE Payment Calculator'!$I$12, 0,  ((2/100)*FLOOR(MIN(AG$1, 100000),5000)/5000)+MIN((('DOEE Payment Calculator'!$I$12+0.4-($B62+(2/100)*FLOOR(MIN(AG$1, 100000),5000)/5000))/2), 0.4))))+$B62&gt;$B$5+0.2, 0, IF(OR(AG$1="", $B62=""), 0, IF($B62&gt;'DOEE Payment Calculator'!$I$12, 0,  ((2/100)*FLOOR(MIN(AG$1, 100000),5000)/5000)+MIN((('DOEE Payment Calculator'!$I$12+0.4-($B62+(2/100)*FLOOR(MIN(AG$1, 100000),5000)/5000))/2), 0.4))))</f>
        <v>0.63499999999999979</v>
      </c>
      <c r="AH62" s="19">
        <f t="shared" ref="AH62" si="1083">$B62+AG62</f>
        <v>2.0949999999999998</v>
      </c>
      <c r="AI62" s="16">
        <f>IF((IF(OR(AI$1="", $B62=""), 0, IF($B62&gt;'DOEE Payment Calculator'!$I$12, 0,  ((2/100)*FLOOR(MIN(AI$1, 100000),5000)/5000)+MIN((('DOEE Payment Calculator'!$I$12+0.4-($B62+(2/100)*FLOOR(MIN(AI$1, 100000),5000)/5000))/2), 0.4))))+$B62&gt;$B$5+0.2, 0, IF(OR(AI$1="", $B62=""), 0, IF($B62&gt;'DOEE Payment Calculator'!$I$12, 0,  ((2/100)*FLOOR(MIN(AI$1, 100000),5000)/5000)+MIN((('DOEE Payment Calculator'!$I$12+0.4-($B62+(2/100)*FLOOR(MIN(AI$1, 100000),5000)/5000))/2), 0.4))))</f>
        <v>0.6449999999999998</v>
      </c>
      <c r="AJ62" s="19">
        <f t="shared" ref="AJ62" si="1084">$B62+AI62</f>
        <v>2.1049999999999995</v>
      </c>
      <c r="AK62" s="16">
        <f>IF((IF(OR(AK$1="", $B62=""), 0, IF($B62&gt;'DOEE Payment Calculator'!$I$12, 0,  ((2/100)*FLOOR(MIN(AK$1, 100000),5000)/5000)+MIN((('DOEE Payment Calculator'!$I$12+0.4-($B62+(2/100)*FLOOR(MIN(AK$1, 100000),5000)/5000))/2), 0.4))))+$B62&gt;$B$5+0.2, 0, IF(OR(AK$1="", $B62=""), 0, IF($B62&gt;'DOEE Payment Calculator'!$I$12, 0,  ((2/100)*FLOOR(MIN(AK$1, 100000),5000)/5000)+MIN((('DOEE Payment Calculator'!$I$12+0.4-($B62+(2/100)*FLOOR(MIN(AK$1, 100000),5000)/5000))/2), 0.4))))</f>
        <v>0.6549999999999998</v>
      </c>
      <c r="AL62" s="19">
        <f t="shared" ref="AL62" si="1085">$B62+AK62</f>
        <v>2.1149999999999998</v>
      </c>
      <c r="AM62" s="16">
        <f>IF((IF(OR(AM$1="", $B62=""), 0, IF($B62&gt;'DOEE Payment Calculator'!$I$12, 0,  ((2/100)*FLOOR(MIN(AM$1, 100000),5000)/5000)+MIN((('DOEE Payment Calculator'!$I$12+0.4-($B62+(2/100)*FLOOR(MIN(AM$1, 100000),5000)/5000))/2), 0.4))))+$B62&gt;$B$5+0.2, 0, IF(OR(AM$1="", $B62=""), 0, IF($B62&gt;'DOEE Payment Calculator'!$I$12, 0,  ((2/100)*FLOOR(MIN(AM$1, 100000),5000)/5000)+MIN((('DOEE Payment Calculator'!$I$12+0.4-($B62+(2/100)*FLOOR(MIN(AM$1, 100000),5000)/5000))/2), 0.4))))</f>
        <v>0.66499999999999992</v>
      </c>
      <c r="AN62" s="19">
        <f t="shared" ref="AN62" si="1086">$B62+AM62</f>
        <v>2.125</v>
      </c>
      <c r="AO62" s="16">
        <f>IF((IF(OR(AO$1="", $B62=""), 0, IF($B62&gt;'DOEE Payment Calculator'!$I$12, 0,  ((2/100)*FLOOR(MIN(AO$1, 100000),5000)/5000)+MIN((('DOEE Payment Calculator'!$I$12+0.4-($B62+(2/100)*FLOOR(MIN(AO$1, 100000),5000)/5000))/2), 0.4))))+$B62&gt;$B$5+0.2, 0, IF(OR(AO$1="", $B62=""), 0, IF($B62&gt;'DOEE Payment Calculator'!$I$12, 0,  ((2/100)*FLOOR(MIN(AO$1, 100000),5000)/5000)+MIN((('DOEE Payment Calculator'!$I$12+0.4-($B62+(2/100)*FLOOR(MIN(AO$1, 100000),5000)/5000))/2), 0.4))))</f>
        <v>0.67499999999999993</v>
      </c>
      <c r="AP62" s="19">
        <f t="shared" ref="AP62" si="1087">$B62+AO62</f>
        <v>2.1349999999999998</v>
      </c>
      <c r="AQ62" s="16">
        <f>IF((IF(OR(AQ$1="", $B62=""), 0, IF($B62&gt;'DOEE Payment Calculator'!$I$12, 0,  ((2/100)*FLOOR(MIN(AQ$1, 100000),5000)/5000)+MIN((('DOEE Payment Calculator'!$I$12+0.4-($B62+(2/100)*FLOOR(MIN(AQ$1, 100000),5000)/5000))/2), 0.4))))+$B62&gt;$B$5+0.2, 0, IF(OR(AQ$1="", $B62=""), 0, IF($B62&gt;'DOEE Payment Calculator'!$I$12, 0,  ((2/100)*FLOOR(MIN(AQ$1, 100000),5000)/5000)+MIN((('DOEE Payment Calculator'!$I$12+0.4-($B62+(2/100)*FLOOR(MIN(AQ$1, 100000),5000)/5000))/2), 0.4))))</f>
        <v>0.68499999999999994</v>
      </c>
      <c r="AR62" s="19">
        <f t="shared" ref="AR62" si="1088">$B62+AQ62</f>
        <v>2.145</v>
      </c>
    </row>
    <row r="63" spans="2:44" ht="16.5" x14ac:dyDescent="0.3">
      <c r="B63" s="16">
        <f t="shared" si="23"/>
        <v>1.45</v>
      </c>
      <c r="C63" s="16">
        <f>IF((IF(OR(C$1="", $B63=""), 0, IF($B63&gt;'DOEE Payment Calculator'!$I$12, 0,  ((2/100)*FLOOR(MIN(C$1, 100000),5000)/5000)+MIN((('DOEE Payment Calculator'!$I$12+0.4-($B63+(2/100)*FLOOR(MIN(C$1, 100000),5000)/5000))/2), 0.4))))+$B63&gt;$B$5+0.2, 0, IF(OR(C$1="", $B63=""), 0, IF($B63&gt;'DOEE Payment Calculator'!$I$12, 0,  ((2/100)*FLOOR(MIN(C$1, 100000),5000)/5000)+MIN((('DOEE Payment Calculator'!$I$12+0.4-($B63+(2/100)*FLOOR(MIN(C$1, 100000),5000)/5000))/2), 0.4))))</f>
        <v>0.4</v>
      </c>
      <c r="D63" s="19">
        <f t="shared" si="594"/>
        <v>1.85</v>
      </c>
      <c r="E63" s="16">
        <f>IF((IF(OR(E$1="", $B63=""), 0, IF($B63&gt;'DOEE Payment Calculator'!$I$12, 0,  ((2/100)*FLOOR(MIN(E$1, 100000),5000)/5000)+MIN((('DOEE Payment Calculator'!$I$12+0.4-($B63+(2/100)*FLOOR(MIN(E$1, 100000),5000)/5000))/2), 0.4))))+$B63&gt;$B$5+0.2, 0, IF(OR(E$1="", $B63=""), 0, IF($B63&gt;'DOEE Payment Calculator'!$I$12, 0,  ((2/100)*FLOOR(MIN(E$1, 100000),5000)/5000)+MIN((('DOEE Payment Calculator'!$I$12+0.4-($B63+(2/100)*FLOOR(MIN(E$1, 100000),5000)/5000))/2), 0.4))))</f>
        <v>0.42000000000000004</v>
      </c>
      <c r="F63" s="19">
        <f t="shared" si="3"/>
        <v>1.87</v>
      </c>
      <c r="G63" s="16">
        <f>IF((IF(OR(G$1="", $B63=""), 0, IF($B63&gt;'DOEE Payment Calculator'!$I$12, 0,  ((2/100)*FLOOR(MIN(G$1, 100000),5000)/5000)+MIN((('DOEE Payment Calculator'!$I$12+0.4-($B63+(2/100)*FLOOR(MIN(G$1, 100000),5000)/5000))/2), 0.4))))+$B63&gt;$B$5+0.2, 0, IF(OR(G$1="", $B63=""), 0, IF($B63&gt;'DOEE Payment Calculator'!$I$12, 0,  ((2/100)*FLOOR(MIN(G$1, 100000),5000)/5000)+MIN((('DOEE Payment Calculator'!$I$12+0.4-($B63+(2/100)*FLOOR(MIN(G$1, 100000),5000)/5000))/2), 0.4))))</f>
        <v>0.44</v>
      </c>
      <c r="H63" s="19">
        <f t="shared" ref="H63" si="1089">$B63+G63</f>
        <v>1.89</v>
      </c>
      <c r="I63" s="16">
        <f>IF((IF(OR(I$1="", $B63=""), 0, IF($B63&gt;'DOEE Payment Calculator'!$I$12, 0,  ((2/100)*FLOOR(MIN(I$1, 100000),5000)/5000)+MIN((('DOEE Payment Calculator'!$I$12+0.4-($B63+(2/100)*FLOOR(MIN(I$1, 100000),5000)/5000))/2), 0.4))))+$B63&gt;$B$5+0.2, 0, IF(OR(I$1="", $B63=""), 0, IF($B63&gt;'DOEE Payment Calculator'!$I$12, 0,  ((2/100)*FLOOR(MIN(I$1, 100000),5000)/5000)+MIN((('DOEE Payment Calculator'!$I$12+0.4-($B63+(2/100)*FLOOR(MIN(I$1, 100000),5000)/5000))/2), 0.4))))</f>
        <v>0.46</v>
      </c>
      <c r="J63" s="19">
        <f t="shared" ref="J63" si="1090">$B63+I63</f>
        <v>1.91</v>
      </c>
      <c r="K63" s="16">
        <f>IF((IF(OR(K$1="", $B63=""), 0, IF($B63&gt;'DOEE Payment Calculator'!$I$12, 0,  ((2/100)*FLOOR(MIN(K$1, 100000),5000)/5000)+MIN((('DOEE Payment Calculator'!$I$12+0.4-($B63+(2/100)*FLOOR(MIN(K$1, 100000),5000)/5000))/2), 0.4))))+$B63&gt;$B$5+0.2, 0, IF(OR(K$1="", $B63=""), 0, IF($B63&gt;'DOEE Payment Calculator'!$I$12, 0,  ((2/100)*FLOOR(MIN(K$1, 100000),5000)/5000)+MIN((('DOEE Payment Calculator'!$I$12+0.4-($B63+(2/100)*FLOOR(MIN(K$1, 100000),5000)/5000))/2), 0.4))))</f>
        <v>0.48000000000000004</v>
      </c>
      <c r="L63" s="19">
        <f t="shared" ref="L63" si="1091">$B63+K63</f>
        <v>1.93</v>
      </c>
      <c r="M63" s="16">
        <f>IF((IF(OR(M$1="", $B63=""), 0, IF($B63&gt;'DOEE Payment Calculator'!$I$12, 0,  ((2/100)*FLOOR(MIN(M$1, 100000),5000)/5000)+MIN((('DOEE Payment Calculator'!$I$12+0.4-($B63+(2/100)*FLOOR(MIN(M$1, 100000),5000)/5000))/2), 0.4))))+$B63&gt;$B$5+0.2, 0, IF(OR(M$1="", $B63=""), 0, IF($B63&gt;'DOEE Payment Calculator'!$I$12, 0,  ((2/100)*FLOOR(MIN(M$1, 100000),5000)/5000)+MIN((('DOEE Payment Calculator'!$I$12+0.4-($B63+(2/100)*FLOOR(MIN(M$1, 100000),5000)/5000))/2), 0.4))))</f>
        <v>0.5</v>
      </c>
      <c r="N63" s="19">
        <f t="shared" ref="N63" si="1092">$B63+M63</f>
        <v>1.95</v>
      </c>
      <c r="O63" s="16">
        <f>IF((IF(OR(O$1="", $B63=""), 0, IF($B63&gt;'DOEE Payment Calculator'!$I$12, 0,  ((2/100)*FLOOR(MIN(O$1, 100000),5000)/5000)+MIN((('DOEE Payment Calculator'!$I$12+0.4-($B63+(2/100)*FLOOR(MIN(O$1, 100000),5000)/5000))/2), 0.4))))+$B63&gt;$B$5+0.2, 0, IF(OR(O$1="", $B63=""), 0, IF($B63&gt;'DOEE Payment Calculator'!$I$12, 0,  ((2/100)*FLOOR(MIN(O$1, 100000),5000)/5000)+MIN((('DOEE Payment Calculator'!$I$12+0.4-($B63+(2/100)*FLOOR(MIN(O$1, 100000),5000)/5000))/2), 0.4))))</f>
        <v>0.52</v>
      </c>
      <c r="P63" s="19">
        <f t="shared" ref="P63" si="1093">$B63+O63</f>
        <v>1.97</v>
      </c>
      <c r="Q63" s="16">
        <f>IF((IF(OR(Q$1="", $B63=""), 0, IF($B63&gt;'DOEE Payment Calculator'!$I$12, 0,  ((2/100)*FLOOR(MIN(Q$1, 100000),5000)/5000)+MIN((('DOEE Payment Calculator'!$I$12+0.4-($B63+(2/100)*FLOOR(MIN(Q$1, 100000),5000)/5000))/2), 0.4))))+$B63&gt;$B$5+0.2, 0, IF(OR(Q$1="", $B63=""), 0, IF($B63&gt;'DOEE Payment Calculator'!$I$12, 0,  ((2/100)*FLOOR(MIN(Q$1, 100000),5000)/5000)+MIN((('DOEE Payment Calculator'!$I$12+0.4-($B63+(2/100)*FLOOR(MIN(Q$1, 100000),5000)/5000))/2), 0.4))))</f>
        <v>0.54</v>
      </c>
      <c r="R63" s="19">
        <f t="shared" ref="R63" si="1094">$B63+Q63</f>
        <v>1.99</v>
      </c>
      <c r="S63" s="16">
        <f>IF((IF(OR(S$1="", $B63=""), 0, IF($B63&gt;'DOEE Payment Calculator'!$I$12, 0,  ((2/100)*FLOOR(MIN(S$1, 100000),5000)/5000)+MIN((('DOEE Payment Calculator'!$I$12+0.4-($B63+(2/100)*FLOOR(MIN(S$1, 100000),5000)/5000))/2), 0.4))))+$B63&gt;$B$5+0.2, 0, IF(OR(S$1="", $B63=""), 0, IF($B63&gt;'DOEE Payment Calculator'!$I$12, 0,  ((2/100)*FLOOR(MIN(S$1, 100000),5000)/5000)+MIN((('DOEE Payment Calculator'!$I$12+0.4-($B63+(2/100)*FLOOR(MIN(S$1, 100000),5000)/5000))/2), 0.4))))</f>
        <v>0.56000000000000005</v>
      </c>
      <c r="T63" s="19">
        <f t="shared" ref="T63" si="1095">$B63+S63</f>
        <v>2.0099999999999998</v>
      </c>
      <c r="U63" s="16">
        <f>IF((IF(OR(U$1="", $B63=""), 0, IF($B63&gt;'DOEE Payment Calculator'!$I$12, 0,  ((2/100)*FLOOR(MIN(U$1, 100000),5000)/5000)+MIN((('DOEE Payment Calculator'!$I$12+0.4-($B63+(2/100)*FLOOR(MIN(U$1, 100000),5000)/5000))/2), 0.4))))+$B63&gt;$B$5+0.2, 0, IF(OR(U$1="", $B63=""), 0, IF($B63&gt;'DOEE Payment Calculator'!$I$12, 0,  ((2/100)*FLOOR(MIN(U$1, 100000),5000)/5000)+MIN((('DOEE Payment Calculator'!$I$12+0.4-($B63+(2/100)*FLOOR(MIN(U$1, 100000),5000)/5000))/2), 0.4))))</f>
        <v>0.57999999999999985</v>
      </c>
      <c r="V63" s="19">
        <f t="shared" ref="V63" si="1096">$B63+U63</f>
        <v>2.0299999999999998</v>
      </c>
      <c r="W63" s="16">
        <f>IF((IF(OR(W$1="", $B63=""), 0, IF($B63&gt;'DOEE Payment Calculator'!$I$12, 0,  ((2/100)*FLOOR(MIN(W$1, 100000),5000)/5000)+MIN((('DOEE Payment Calculator'!$I$12+0.4-($B63+(2/100)*FLOOR(MIN(W$1, 100000),5000)/5000))/2), 0.4))))+$B63&gt;$B$5+0.2, 0, IF(OR(W$1="", $B63=""), 0, IF($B63&gt;'DOEE Payment Calculator'!$I$12, 0,  ((2/100)*FLOOR(MIN(W$1, 100000),5000)/5000)+MIN((('DOEE Payment Calculator'!$I$12+0.4-($B63+(2/100)*FLOOR(MIN(W$1, 100000),5000)/5000))/2), 0.4))))</f>
        <v>0.58999999999999986</v>
      </c>
      <c r="X63" s="19">
        <f t="shared" ref="X63" si="1097">$B63+W63</f>
        <v>2.04</v>
      </c>
      <c r="Y63" s="16">
        <f>IF((IF(OR(Y$1="", $B63=""), 0, IF($B63&gt;'DOEE Payment Calculator'!$I$12, 0,  ((2/100)*FLOOR(MIN(Y$1, 100000),5000)/5000)+MIN((('DOEE Payment Calculator'!$I$12+0.4-($B63+(2/100)*FLOOR(MIN(Y$1, 100000),5000)/5000))/2), 0.4))))+$B63&gt;$B$5+0.2, 0, IF(OR(Y$1="", $B63=""), 0, IF($B63&gt;'DOEE Payment Calculator'!$I$12, 0,  ((2/100)*FLOOR(MIN(Y$1, 100000),5000)/5000)+MIN((('DOEE Payment Calculator'!$I$12+0.4-($B63+(2/100)*FLOOR(MIN(Y$1, 100000),5000)/5000))/2), 0.4))))</f>
        <v>0.59999999999999987</v>
      </c>
      <c r="Z63" s="19">
        <f t="shared" ref="Z63" si="1098">$B63+Y63</f>
        <v>2.0499999999999998</v>
      </c>
      <c r="AA63" s="16">
        <f>IF((IF(OR(AA$1="", $B63=""), 0, IF($B63&gt;'DOEE Payment Calculator'!$I$12, 0,  ((2/100)*FLOOR(MIN(AA$1, 100000),5000)/5000)+MIN((('DOEE Payment Calculator'!$I$12+0.4-($B63+(2/100)*FLOOR(MIN(AA$1, 100000),5000)/5000))/2), 0.4))))+$B63&gt;$B$5+0.2, 0, IF(OR(AA$1="", $B63=""), 0, IF($B63&gt;'DOEE Payment Calculator'!$I$12, 0,  ((2/100)*FLOOR(MIN(AA$1, 100000),5000)/5000)+MIN((('DOEE Payment Calculator'!$I$12+0.4-($B63+(2/100)*FLOOR(MIN(AA$1, 100000),5000)/5000))/2), 0.4))))</f>
        <v>0.60999999999999988</v>
      </c>
      <c r="AB63" s="19">
        <f t="shared" ref="AB63" si="1099">$B63+AA63</f>
        <v>2.0599999999999996</v>
      </c>
      <c r="AC63" s="16">
        <f>IF((IF(OR(AC$1="", $B63=""), 0, IF($B63&gt;'DOEE Payment Calculator'!$I$12, 0,  ((2/100)*FLOOR(MIN(AC$1, 100000),5000)/5000)+MIN((('DOEE Payment Calculator'!$I$12+0.4-($B63+(2/100)*FLOOR(MIN(AC$1, 100000),5000)/5000))/2), 0.4))))+$B63&gt;$B$5+0.2, 0, IF(OR(AC$1="", $B63=""), 0, IF($B63&gt;'DOEE Payment Calculator'!$I$12, 0,  ((2/100)*FLOOR(MIN(AC$1, 100000),5000)/5000)+MIN((('DOEE Payment Calculator'!$I$12+0.4-($B63+(2/100)*FLOOR(MIN(AC$1, 100000),5000)/5000))/2), 0.4))))</f>
        <v>0.61999999999999988</v>
      </c>
      <c r="AD63" s="19">
        <f t="shared" ref="AD63" si="1100">$B63+AC63</f>
        <v>2.0699999999999998</v>
      </c>
      <c r="AE63" s="16">
        <f>IF((IF(OR(AE$1="", $B63=""), 0, IF($B63&gt;'DOEE Payment Calculator'!$I$12, 0,  ((2/100)*FLOOR(MIN(AE$1, 100000),5000)/5000)+MIN((('DOEE Payment Calculator'!$I$12+0.4-($B63+(2/100)*FLOOR(MIN(AE$1, 100000),5000)/5000))/2), 0.4))))+$B63&gt;$B$5+0.2, 0, IF(OR(AE$1="", $B63=""), 0, IF($B63&gt;'DOEE Payment Calculator'!$I$12, 0,  ((2/100)*FLOOR(MIN(AE$1, 100000),5000)/5000)+MIN((('DOEE Payment Calculator'!$I$12+0.4-($B63+(2/100)*FLOOR(MIN(AE$1, 100000),5000)/5000))/2), 0.4))))</f>
        <v>0.62999999999999989</v>
      </c>
      <c r="AF63" s="19">
        <f t="shared" ref="AF63" si="1101">$B63+AE63</f>
        <v>2.08</v>
      </c>
      <c r="AG63" s="16">
        <f>IF((IF(OR(AG$1="", $B63=""), 0, IF($B63&gt;'DOEE Payment Calculator'!$I$12, 0,  ((2/100)*FLOOR(MIN(AG$1, 100000),5000)/5000)+MIN((('DOEE Payment Calculator'!$I$12+0.4-($B63+(2/100)*FLOOR(MIN(AG$1, 100000),5000)/5000))/2), 0.4))))+$B63&gt;$B$5+0.2, 0, IF(OR(AG$1="", $B63=""), 0, IF($B63&gt;'DOEE Payment Calculator'!$I$12, 0,  ((2/100)*FLOOR(MIN(AG$1, 100000),5000)/5000)+MIN((('DOEE Payment Calculator'!$I$12+0.4-($B63+(2/100)*FLOOR(MIN(AG$1, 100000),5000)/5000))/2), 0.4))))</f>
        <v>0.6399999999999999</v>
      </c>
      <c r="AH63" s="19">
        <f t="shared" ref="AH63" si="1102">$B63+AG63</f>
        <v>2.09</v>
      </c>
      <c r="AI63" s="16">
        <f>IF((IF(OR(AI$1="", $B63=""), 0, IF($B63&gt;'DOEE Payment Calculator'!$I$12, 0,  ((2/100)*FLOOR(MIN(AI$1, 100000),5000)/5000)+MIN((('DOEE Payment Calculator'!$I$12+0.4-($B63+(2/100)*FLOOR(MIN(AI$1, 100000),5000)/5000))/2), 0.4))))+$B63&gt;$B$5+0.2, 0, IF(OR(AI$1="", $B63=""), 0, IF($B63&gt;'DOEE Payment Calculator'!$I$12, 0,  ((2/100)*FLOOR(MIN(AI$1, 100000),5000)/5000)+MIN((('DOEE Payment Calculator'!$I$12+0.4-($B63+(2/100)*FLOOR(MIN(AI$1, 100000),5000)/5000))/2), 0.4))))</f>
        <v>0.64999999999999991</v>
      </c>
      <c r="AJ63" s="19">
        <f t="shared" ref="AJ63" si="1103">$B63+AI63</f>
        <v>2.0999999999999996</v>
      </c>
      <c r="AK63" s="16">
        <f>IF((IF(OR(AK$1="", $B63=""), 0, IF($B63&gt;'DOEE Payment Calculator'!$I$12, 0,  ((2/100)*FLOOR(MIN(AK$1, 100000),5000)/5000)+MIN((('DOEE Payment Calculator'!$I$12+0.4-($B63+(2/100)*FLOOR(MIN(AK$1, 100000),5000)/5000))/2), 0.4))))+$B63&gt;$B$5+0.2, 0, IF(OR(AK$1="", $B63=""), 0, IF($B63&gt;'DOEE Payment Calculator'!$I$12, 0,  ((2/100)*FLOOR(MIN(AK$1, 100000),5000)/5000)+MIN((('DOEE Payment Calculator'!$I$12+0.4-($B63+(2/100)*FLOOR(MIN(AK$1, 100000),5000)/5000))/2), 0.4))))</f>
        <v>0.65999999999999992</v>
      </c>
      <c r="AL63" s="19">
        <f t="shared" ref="AL63" si="1104">$B63+AK63</f>
        <v>2.11</v>
      </c>
      <c r="AM63" s="16">
        <f>IF((IF(OR(AM$1="", $B63=""), 0, IF($B63&gt;'DOEE Payment Calculator'!$I$12, 0,  ((2/100)*FLOOR(MIN(AM$1, 100000),5000)/5000)+MIN((('DOEE Payment Calculator'!$I$12+0.4-($B63+(2/100)*FLOOR(MIN(AM$1, 100000),5000)/5000))/2), 0.4))))+$B63&gt;$B$5+0.2, 0, IF(OR(AM$1="", $B63=""), 0, IF($B63&gt;'DOEE Payment Calculator'!$I$12, 0,  ((2/100)*FLOOR(MIN(AM$1, 100000),5000)/5000)+MIN((('DOEE Payment Calculator'!$I$12+0.4-($B63+(2/100)*FLOOR(MIN(AM$1, 100000),5000)/5000))/2), 0.4))))</f>
        <v>0.66999999999999982</v>
      </c>
      <c r="AN63" s="19">
        <f t="shared" ref="AN63" si="1105">$B63+AM63</f>
        <v>2.1199999999999997</v>
      </c>
      <c r="AO63" s="16">
        <f>IF((IF(OR(AO$1="", $B63=""), 0, IF($B63&gt;'DOEE Payment Calculator'!$I$12, 0,  ((2/100)*FLOOR(MIN(AO$1, 100000),5000)/5000)+MIN((('DOEE Payment Calculator'!$I$12+0.4-($B63+(2/100)*FLOOR(MIN(AO$1, 100000),5000)/5000))/2), 0.4))))+$B63&gt;$B$5+0.2, 0, IF(OR(AO$1="", $B63=""), 0, IF($B63&gt;'DOEE Payment Calculator'!$I$12, 0,  ((2/100)*FLOOR(MIN(AO$1, 100000),5000)/5000)+MIN((('DOEE Payment Calculator'!$I$12+0.4-($B63+(2/100)*FLOOR(MIN(AO$1, 100000),5000)/5000))/2), 0.4))))</f>
        <v>0.67999999999999983</v>
      </c>
      <c r="AP63" s="19">
        <f t="shared" ref="AP63" si="1106">$B63+AO63</f>
        <v>2.13</v>
      </c>
      <c r="AQ63" s="16">
        <f>IF((IF(OR(AQ$1="", $B63=""), 0, IF($B63&gt;'DOEE Payment Calculator'!$I$12, 0,  ((2/100)*FLOOR(MIN(AQ$1, 100000),5000)/5000)+MIN((('DOEE Payment Calculator'!$I$12+0.4-($B63+(2/100)*FLOOR(MIN(AQ$1, 100000),5000)/5000))/2), 0.4))))+$B63&gt;$B$5+0.2, 0, IF(OR(AQ$1="", $B63=""), 0, IF($B63&gt;'DOEE Payment Calculator'!$I$12, 0,  ((2/100)*FLOOR(MIN(AQ$1, 100000),5000)/5000)+MIN((('DOEE Payment Calculator'!$I$12+0.4-($B63+(2/100)*FLOOR(MIN(AQ$1, 100000),5000)/5000))/2), 0.4))))</f>
        <v>0.68999999999999984</v>
      </c>
      <c r="AR63" s="19">
        <f t="shared" ref="AR63" si="1107">$B63+AQ63</f>
        <v>2.1399999999999997</v>
      </c>
    </row>
    <row r="64" spans="2:44" ht="16.5" x14ac:dyDescent="0.3">
      <c r="B64" s="16">
        <f t="shared" si="23"/>
        <v>1.44</v>
      </c>
      <c r="C64" s="16">
        <f>IF((IF(OR(C$1="", $B64=""), 0, IF($B64&gt;'DOEE Payment Calculator'!$I$12, 0,  ((2/100)*FLOOR(MIN(C$1, 100000),5000)/5000)+MIN((('DOEE Payment Calculator'!$I$12+0.4-($B64+(2/100)*FLOOR(MIN(C$1, 100000),5000)/5000))/2), 0.4))))+$B64&gt;$B$5+0.2, 0, IF(OR(C$1="", $B64=""), 0, IF($B64&gt;'DOEE Payment Calculator'!$I$12, 0,  ((2/100)*FLOOR(MIN(C$1, 100000),5000)/5000)+MIN((('DOEE Payment Calculator'!$I$12+0.4-($B64+(2/100)*FLOOR(MIN(C$1, 100000),5000)/5000))/2), 0.4))))</f>
        <v>0.4</v>
      </c>
      <c r="D64" s="19">
        <f t="shared" si="594"/>
        <v>1.8399999999999999</v>
      </c>
      <c r="E64" s="16">
        <f>IF((IF(OR(E$1="", $B64=""), 0, IF($B64&gt;'DOEE Payment Calculator'!$I$12, 0,  ((2/100)*FLOOR(MIN(E$1, 100000),5000)/5000)+MIN((('DOEE Payment Calculator'!$I$12+0.4-($B64+(2/100)*FLOOR(MIN(E$1, 100000),5000)/5000))/2), 0.4))))+$B64&gt;$B$5+0.2, 0, IF(OR(E$1="", $B64=""), 0, IF($B64&gt;'DOEE Payment Calculator'!$I$12, 0,  ((2/100)*FLOOR(MIN(E$1, 100000),5000)/5000)+MIN((('DOEE Payment Calculator'!$I$12+0.4-($B64+(2/100)*FLOOR(MIN(E$1, 100000),5000)/5000))/2), 0.4))))</f>
        <v>0.42000000000000004</v>
      </c>
      <c r="F64" s="19">
        <f t="shared" si="3"/>
        <v>1.8599999999999999</v>
      </c>
      <c r="G64" s="16">
        <f>IF((IF(OR(G$1="", $B64=""), 0, IF($B64&gt;'DOEE Payment Calculator'!$I$12, 0,  ((2/100)*FLOOR(MIN(G$1, 100000),5000)/5000)+MIN((('DOEE Payment Calculator'!$I$12+0.4-($B64+(2/100)*FLOOR(MIN(G$1, 100000),5000)/5000))/2), 0.4))))+$B64&gt;$B$5+0.2, 0, IF(OR(G$1="", $B64=""), 0, IF($B64&gt;'DOEE Payment Calculator'!$I$12, 0,  ((2/100)*FLOOR(MIN(G$1, 100000),5000)/5000)+MIN((('DOEE Payment Calculator'!$I$12+0.4-($B64+(2/100)*FLOOR(MIN(G$1, 100000),5000)/5000))/2), 0.4))))</f>
        <v>0.44</v>
      </c>
      <c r="H64" s="19">
        <f t="shared" ref="H64" si="1108">$B64+G64</f>
        <v>1.88</v>
      </c>
      <c r="I64" s="16">
        <f>IF((IF(OR(I$1="", $B64=""), 0, IF($B64&gt;'DOEE Payment Calculator'!$I$12, 0,  ((2/100)*FLOOR(MIN(I$1, 100000),5000)/5000)+MIN((('DOEE Payment Calculator'!$I$12+0.4-($B64+(2/100)*FLOOR(MIN(I$1, 100000),5000)/5000))/2), 0.4))))+$B64&gt;$B$5+0.2, 0, IF(OR(I$1="", $B64=""), 0, IF($B64&gt;'DOEE Payment Calculator'!$I$12, 0,  ((2/100)*FLOOR(MIN(I$1, 100000),5000)/5000)+MIN((('DOEE Payment Calculator'!$I$12+0.4-($B64+(2/100)*FLOOR(MIN(I$1, 100000),5000)/5000))/2), 0.4))))</f>
        <v>0.46</v>
      </c>
      <c r="J64" s="19">
        <f t="shared" ref="J64" si="1109">$B64+I64</f>
        <v>1.9</v>
      </c>
      <c r="K64" s="16">
        <f>IF((IF(OR(K$1="", $B64=""), 0, IF($B64&gt;'DOEE Payment Calculator'!$I$12, 0,  ((2/100)*FLOOR(MIN(K$1, 100000),5000)/5000)+MIN((('DOEE Payment Calculator'!$I$12+0.4-($B64+(2/100)*FLOOR(MIN(K$1, 100000),5000)/5000))/2), 0.4))))+$B64&gt;$B$5+0.2, 0, IF(OR(K$1="", $B64=""), 0, IF($B64&gt;'DOEE Payment Calculator'!$I$12, 0,  ((2/100)*FLOOR(MIN(K$1, 100000),5000)/5000)+MIN((('DOEE Payment Calculator'!$I$12+0.4-($B64+(2/100)*FLOOR(MIN(K$1, 100000),5000)/5000))/2), 0.4))))</f>
        <v>0.48000000000000004</v>
      </c>
      <c r="L64" s="19">
        <f t="shared" ref="L64" si="1110">$B64+K64</f>
        <v>1.92</v>
      </c>
      <c r="M64" s="16">
        <f>IF((IF(OR(M$1="", $B64=""), 0, IF($B64&gt;'DOEE Payment Calculator'!$I$12, 0,  ((2/100)*FLOOR(MIN(M$1, 100000),5000)/5000)+MIN((('DOEE Payment Calculator'!$I$12+0.4-($B64+(2/100)*FLOOR(MIN(M$1, 100000),5000)/5000))/2), 0.4))))+$B64&gt;$B$5+0.2, 0, IF(OR(M$1="", $B64=""), 0, IF($B64&gt;'DOEE Payment Calculator'!$I$12, 0,  ((2/100)*FLOOR(MIN(M$1, 100000),5000)/5000)+MIN((('DOEE Payment Calculator'!$I$12+0.4-($B64+(2/100)*FLOOR(MIN(M$1, 100000),5000)/5000))/2), 0.4))))</f>
        <v>0.5</v>
      </c>
      <c r="N64" s="19">
        <f t="shared" ref="N64" si="1111">$B64+M64</f>
        <v>1.94</v>
      </c>
      <c r="O64" s="16">
        <f>IF((IF(OR(O$1="", $B64=""), 0, IF($B64&gt;'DOEE Payment Calculator'!$I$12, 0,  ((2/100)*FLOOR(MIN(O$1, 100000),5000)/5000)+MIN((('DOEE Payment Calculator'!$I$12+0.4-($B64+(2/100)*FLOOR(MIN(O$1, 100000),5000)/5000))/2), 0.4))))+$B64&gt;$B$5+0.2, 0, IF(OR(O$1="", $B64=""), 0, IF($B64&gt;'DOEE Payment Calculator'!$I$12, 0,  ((2/100)*FLOOR(MIN(O$1, 100000),5000)/5000)+MIN((('DOEE Payment Calculator'!$I$12+0.4-($B64+(2/100)*FLOOR(MIN(O$1, 100000),5000)/5000))/2), 0.4))))</f>
        <v>0.52</v>
      </c>
      <c r="P64" s="19">
        <f t="shared" ref="P64" si="1112">$B64+O64</f>
        <v>1.96</v>
      </c>
      <c r="Q64" s="16">
        <f>IF((IF(OR(Q$1="", $B64=""), 0, IF($B64&gt;'DOEE Payment Calculator'!$I$12, 0,  ((2/100)*FLOOR(MIN(Q$1, 100000),5000)/5000)+MIN((('DOEE Payment Calculator'!$I$12+0.4-($B64+(2/100)*FLOOR(MIN(Q$1, 100000),5000)/5000))/2), 0.4))))+$B64&gt;$B$5+0.2, 0, IF(OR(Q$1="", $B64=""), 0, IF($B64&gt;'DOEE Payment Calculator'!$I$12, 0,  ((2/100)*FLOOR(MIN(Q$1, 100000),5000)/5000)+MIN((('DOEE Payment Calculator'!$I$12+0.4-($B64+(2/100)*FLOOR(MIN(Q$1, 100000),5000)/5000))/2), 0.4))))</f>
        <v>0.54</v>
      </c>
      <c r="R64" s="19">
        <f t="shared" ref="R64" si="1113">$B64+Q64</f>
        <v>1.98</v>
      </c>
      <c r="S64" s="16">
        <f>IF((IF(OR(S$1="", $B64=""), 0, IF($B64&gt;'DOEE Payment Calculator'!$I$12, 0,  ((2/100)*FLOOR(MIN(S$1, 100000),5000)/5000)+MIN((('DOEE Payment Calculator'!$I$12+0.4-($B64+(2/100)*FLOOR(MIN(S$1, 100000),5000)/5000))/2), 0.4))))+$B64&gt;$B$5+0.2, 0, IF(OR(S$1="", $B64=""), 0, IF($B64&gt;'DOEE Payment Calculator'!$I$12, 0,  ((2/100)*FLOOR(MIN(S$1, 100000),5000)/5000)+MIN((('DOEE Payment Calculator'!$I$12+0.4-($B64+(2/100)*FLOOR(MIN(S$1, 100000),5000)/5000))/2), 0.4))))</f>
        <v>0.56000000000000005</v>
      </c>
      <c r="T64" s="19">
        <f t="shared" ref="T64" si="1114">$B64+S64</f>
        <v>2</v>
      </c>
      <c r="U64" s="16">
        <f>IF((IF(OR(U$1="", $B64=""), 0, IF($B64&gt;'DOEE Payment Calculator'!$I$12, 0,  ((2/100)*FLOOR(MIN(U$1, 100000),5000)/5000)+MIN((('DOEE Payment Calculator'!$I$12+0.4-($B64+(2/100)*FLOOR(MIN(U$1, 100000),5000)/5000))/2), 0.4))))+$B64&gt;$B$5+0.2, 0, IF(OR(U$1="", $B64=""), 0, IF($B64&gt;'DOEE Payment Calculator'!$I$12, 0,  ((2/100)*FLOOR(MIN(U$1, 100000),5000)/5000)+MIN((('DOEE Payment Calculator'!$I$12+0.4-($B64+(2/100)*FLOOR(MIN(U$1, 100000),5000)/5000))/2), 0.4))))</f>
        <v>0.58000000000000007</v>
      </c>
      <c r="V64" s="19">
        <f t="shared" ref="V64" si="1115">$B64+U64</f>
        <v>2.02</v>
      </c>
      <c r="W64" s="16">
        <f>IF((IF(OR(W$1="", $B64=""), 0, IF($B64&gt;'DOEE Payment Calculator'!$I$12, 0,  ((2/100)*FLOOR(MIN(W$1, 100000),5000)/5000)+MIN((('DOEE Payment Calculator'!$I$12+0.4-($B64+(2/100)*FLOOR(MIN(W$1, 100000),5000)/5000))/2), 0.4))))+$B64&gt;$B$5+0.2, 0, IF(OR(W$1="", $B64=""), 0, IF($B64&gt;'DOEE Payment Calculator'!$I$12, 0,  ((2/100)*FLOOR(MIN(W$1, 100000),5000)/5000)+MIN((('DOEE Payment Calculator'!$I$12+0.4-($B64+(2/100)*FLOOR(MIN(W$1, 100000),5000)/5000))/2), 0.4))))</f>
        <v>0.59499999999999997</v>
      </c>
      <c r="X64" s="19">
        <f t="shared" ref="X64" si="1116">$B64+W64</f>
        <v>2.0350000000000001</v>
      </c>
      <c r="Y64" s="16">
        <f>IF((IF(OR(Y$1="", $B64=""), 0, IF($B64&gt;'DOEE Payment Calculator'!$I$12, 0,  ((2/100)*FLOOR(MIN(Y$1, 100000),5000)/5000)+MIN((('DOEE Payment Calculator'!$I$12+0.4-($B64+(2/100)*FLOOR(MIN(Y$1, 100000),5000)/5000))/2), 0.4))))+$B64&gt;$B$5+0.2, 0, IF(OR(Y$1="", $B64=""), 0, IF($B64&gt;'DOEE Payment Calculator'!$I$12, 0,  ((2/100)*FLOOR(MIN(Y$1, 100000),5000)/5000)+MIN((('DOEE Payment Calculator'!$I$12+0.4-($B64+(2/100)*FLOOR(MIN(Y$1, 100000),5000)/5000))/2), 0.4))))</f>
        <v>0.60499999999999987</v>
      </c>
      <c r="Z64" s="19">
        <f t="shared" ref="Z64" si="1117">$B64+Y64</f>
        <v>2.0449999999999999</v>
      </c>
      <c r="AA64" s="16">
        <f>IF((IF(OR(AA$1="", $B64=""), 0, IF($B64&gt;'DOEE Payment Calculator'!$I$12, 0,  ((2/100)*FLOOR(MIN(AA$1, 100000),5000)/5000)+MIN((('DOEE Payment Calculator'!$I$12+0.4-($B64+(2/100)*FLOOR(MIN(AA$1, 100000),5000)/5000))/2), 0.4))))+$B64&gt;$B$5+0.2, 0, IF(OR(AA$1="", $B64=""), 0, IF($B64&gt;'DOEE Payment Calculator'!$I$12, 0,  ((2/100)*FLOOR(MIN(AA$1, 100000),5000)/5000)+MIN((('DOEE Payment Calculator'!$I$12+0.4-($B64+(2/100)*FLOOR(MIN(AA$1, 100000),5000)/5000))/2), 0.4))))</f>
        <v>0.61499999999999988</v>
      </c>
      <c r="AB64" s="19">
        <f t="shared" ref="AB64" si="1118">$B64+AA64</f>
        <v>2.0549999999999997</v>
      </c>
      <c r="AC64" s="16">
        <f>IF((IF(OR(AC$1="", $B64=""), 0, IF($B64&gt;'DOEE Payment Calculator'!$I$12, 0,  ((2/100)*FLOOR(MIN(AC$1, 100000),5000)/5000)+MIN((('DOEE Payment Calculator'!$I$12+0.4-($B64+(2/100)*FLOOR(MIN(AC$1, 100000),5000)/5000))/2), 0.4))))+$B64&gt;$B$5+0.2, 0, IF(OR(AC$1="", $B64=""), 0, IF($B64&gt;'DOEE Payment Calculator'!$I$12, 0,  ((2/100)*FLOOR(MIN(AC$1, 100000),5000)/5000)+MIN((('DOEE Payment Calculator'!$I$12+0.4-($B64+(2/100)*FLOOR(MIN(AC$1, 100000),5000)/5000))/2), 0.4))))</f>
        <v>0.62499999999999989</v>
      </c>
      <c r="AD64" s="19">
        <f t="shared" ref="AD64" si="1119">$B64+AC64</f>
        <v>2.0649999999999999</v>
      </c>
      <c r="AE64" s="16">
        <f>IF((IF(OR(AE$1="", $B64=""), 0, IF($B64&gt;'DOEE Payment Calculator'!$I$12, 0,  ((2/100)*FLOOR(MIN(AE$1, 100000),5000)/5000)+MIN((('DOEE Payment Calculator'!$I$12+0.4-($B64+(2/100)*FLOOR(MIN(AE$1, 100000),5000)/5000))/2), 0.4))))+$B64&gt;$B$5+0.2, 0, IF(OR(AE$1="", $B64=""), 0, IF($B64&gt;'DOEE Payment Calculator'!$I$12, 0,  ((2/100)*FLOOR(MIN(AE$1, 100000),5000)/5000)+MIN((('DOEE Payment Calculator'!$I$12+0.4-($B64+(2/100)*FLOOR(MIN(AE$1, 100000),5000)/5000))/2), 0.4))))</f>
        <v>0.6349999999999999</v>
      </c>
      <c r="AF64" s="19">
        <f t="shared" ref="AF64" si="1120">$B64+AE64</f>
        <v>2.0749999999999997</v>
      </c>
      <c r="AG64" s="16">
        <f>IF((IF(OR(AG$1="", $B64=""), 0, IF($B64&gt;'DOEE Payment Calculator'!$I$12, 0,  ((2/100)*FLOOR(MIN(AG$1, 100000),5000)/5000)+MIN((('DOEE Payment Calculator'!$I$12+0.4-($B64+(2/100)*FLOOR(MIN(AG$1, 100000),5000)/5000))/2), 0.4))))+$B64&gt;$B$5+0.2, 0, IF(OR(AG$1="", $B64=""), 0, IF($B64&gt;'DOEE Payment Calculator'!$I$12, 0,  ((2/100)*FLOOR(MIN(AG$1, 100000),5000)/5000)+MIN((('DOEE Payment Calculator'!$I$12+0.4-($B64+(2/100)*FLOOR(MIN(AG$1, 100000),5000)/5000))/2), 0.4))))</f>
        <v>0.6449999999999998</v>
      </c>
      <c r="AH64" s="19">
        <f t="shared" ref="AH64" si="1121">$B64+AG64</f>
        <v>2.085</v>
      </c>
      <c r="AI64" s="16">
        <f>IF((IF(OR(AI$1="", $B64=""), 0, IF($B64&gt;'DOEE Payment Calculator'!$I$12, 0,  ((2/100)*FLOOR(MIN(AI$1, 100000),5000)/5000)+MIN((('DOEE Payment Calculator'!$I$12+0.4-($B64+(2/100)*FLOOR(MIN(AI$1, 100000),5000)/5000))/2), 0.4))))+$B64&gt;$B$5+0.2, 0, IF(OR(AI$1="", $B64=""), 0, IF($B64&gt;'DOEE Payment Calculator'!$I$12, 0,  ((2/100)*FLOOR(MIN(AI$1, 100000),5000)/5000)+MIN((('DOEE Payment Calculator'!$I$12+0.4-($B64+(2/100)*FLOOR(MIN(AI$1, 100000),5000)/5000))/2), 0.4))))</f>
        <v>0.6549999999999998</v>
      </c>
      <c r="AJ64" s="19">
        <f t="shared" ref="AJ64" si="1122">$B64+AI64</f>
        <v>2.0949999999999998</v>
      </c>
      <c r="AK64" s="16">
        <f>IF((IF(OR(AK$1="", $B64=""), 0, IF($B64&gt;'DOEE Payment Calculator'!$I$12, 0,  ((2/100)*FLOOR(MIN(AK$1, 100000),5000)/5000)+MIN((('DOEE Payment Calculator'!$I$12+0.4-($B64+(2/100)*FLOOR(MIN(AK$1, 100000),5000)/5000))/2), 0.4))))+$B64&gt;$B$5+0.2, 0, IF(OR(AK$1="", $B64=""), 0, IF($B64&gt;'DOEE Payment Calculator'!$I$12, 0,  ((2/100)*FLOOR(MIN(AK$1, 100000),5000)/5000)+MIN((('DOEE Payment Calculator'!$I$12+0.4-($B64+(2/100)*FLOOR(MIN(AK$1, 100000),5000)/5000))/2), 0.4))))</f>
        <v>0.66499999999999981</v>
      </c>
      <c r="AL64" s="19">
        <f t="shared" ref="AL64" si="1123">$B64+AK64</f>
        <v>2.1049999999999995</v>
      </c>
      <c r="AM64" s="16">
        <f>IF((IF(OR(AM$1="", $B64=""), 0, IF($B64&gt;'DOEE Payment Calculator'!$I$12, 0,  ((2/100)*FLOOR(MIN(AM$1, 100000),5000)/5000)+MIN((('DOEE Payment Calculator'!$I$12+0.4-($B64+(2/100)*FLOOR(MIN(AM$1, 100000),5000)/5000))/2), 0.4))))+$B64&gt;$B$5+0.2, 0, IF(OR(AM$1="", $B64=""), 0, IF($B64&gt;'DOEE Payment Calculator'!$I$12, 0,  ((2/100)*FLOOR(MIN(AM$1, 100000),5000)/5000)+MIN((('DOEE Payment Calculator'!$I$12+0.4-($B64+(2/100)*FLOOR(MIN(AM$1, 100000),5000)/5000))/2), 0.4))))</f>
        <v>0.67499999999999993</v>
      </c>
      <c r="AN64" s="19">
        <f t="shared" ref="AN64" si="1124">$B64+AM64</f>
        <v>2.1149999999999998</v>
      </c>
      <c r="AO64" s="16">
        <f>IF((IF(OR(AO$1="", $B64=""), 0, IF($B64&gt;'DOEE Payment Calculator'!$I$12, 0,  ((2/100)*FLOOR(MIN(AO$1, 100000),5000)/5000)+MIN((('DOEE Payment Calculator'!$I$12+0.4-($B64+(2/100)*FLOOR(MIN(AO$1, 100000),5000)/5000))/2), 0.4))))+$B64&gt;$B$5+0.2, 0, IF(OR(AO$1="", $B64=""), 0, IF($B64&gt;'DOEE Payment Calculator'!$I$12, 0,  ((2/100)*FLOOR(MIN(AO$1, 100000),5000)/5000)+MIN((('DOEE Payment Calculator'!$I$12+0.4-($B64+(2/100)*FLOOR(MIN(AO$1, 100000),5000)/5000))/2), 0.4))))</f>
        <v>0.68499999999999994</v>
      </c>
      <c r="AP64" s="19">
        <f t="shared" ref="AP64" si="1125">$B64+AO64</f>
        <v>2.125</v>
      </c>
      <c r="AQ64" s="16">
        <f>IF((IF(OR(AQ$1="", $B64=""), 0, IF($B64&gt;'DOEE Payment Calculator'!$I$12, 0,  ((2/100)*FLOOR(MIN(AQ$1, 100000),5000)/5000)+MIN((('DOEE Payment Calculator'!$I$12+0.4-($B64+(2/100)*FLOOR(MIN(AQ$1, 100000),5000)/5000))/2), 0.4))))+$B64&gt;$B$5+0.2, 0, IF(OR(AQ$1="", $B64=""), 0, IF($B64&gt;'DOEE Payment Calculator'!$I$12, 0,  ((2/100)*FLOOR(MIN(AQ$1, 100000),5000)/5000)+MIN((('DOEE Payment Calculator'!$I$12+0.4-($B64+(2/100)*FLOOR(MIN(AQ$1, 100000),5000)/5000))/2), 0.4))))</f>
        <v>0.69499999999999995</v>
      </c>
      <c r="AR64" s="19">
        <f t="shared" ref="AR64" si="1126">$B64+AQ64</f>
        <v>2.1349999999999998</v>
      </c>
    </row>
    <row r="65" spans="2:44" ht="16.5" x14ac:dyDescent="0.3">
      <c r="B65" s="16">
        <f t="shared" si="23"/>
        <v>1.43</v>
      </c>
      <c r="C65" s="16">
        <f>IF((IF(OR(C$1="", $B65=""), 0, IF($B65&gt;'DOEE Payment Calculator'!$I$12, 0,  ((2/100)*FLOOR(MIN(C$1, 100000),5000)/5000)+MIN((('DOEE Payment Calculator'!$I$12+0.4-($B65+(2/100)*FLOOR(MIN(C$1, 100000),5000)/5000))/2), 0.4))))+$B65&gt;$B$5+0.2, 0, IF(OR(C$1="", $B65=""), 0, IF($B65&gt;'DOEE Payment Calculator'!$I$12, 0,  ((2/100)*FLOOR(MIN(C$1, 100000),5000)/5000)+MIN((('DOEE Payment Calculator'!$I$12+0.4-($B65+(2/100)*FLOOR(MIN(C$1, 100000),5000)/5000))/2), 0.4))))</f>
        <v>0.4</v>
      </c>
      <c r="D65" s="19">
        <f t="shared" si="594"/>
        <v>1.83</v>
      </c>
      <c r="E65" s="16">
        <f>IF((IF(OR(E$1="", $B65=""), 0, IF($B65&gt;'DOEE Payment Calculator'!$I$12, 0,  ((2/100)*FLOOR(MIN(E$1, 100000),5000)/5000)+MIN((('DOEE Payment Calculator'!$I$12+0.4-($B65+(2/100)*FLOOR(MIN(E$1, 100000),5000)/5000))/2), 0.4))))+$B65&gt;$B$5+0.2, 0, IF(OR(E$1="", $B65=""), 0, IF($B65&gt;'DOEE Payment Calculator'!$I$12, 0,  ((2/100)*FLOOR(MIN(E$1, 100000),5000)/5000)+MIN((('DOEE Payment Calculator'!$I$12+0.4-($B65+(2/100)*FLOOR(MIN(E$1, 100000),5000)/5000))/2), 0.4))))</f>
        <v>0.42000000000000004</v>
      </c>
      <c r="F65" s="19">
        <f t="shared" si="3"/>
        <v>1.85</v>
      </c>
      <c r="G65" s="16">
        <f>IF((IF(OR(G$1="", $B65=""), 0, IF($B65&gt;'DOEE Payment Calculator'!$I$12, 0,  ((2/100)*FLOOR(MIN(G$1, 100000),5000)/5000)+MIN((('DOEE Payment Calculator'!$I$12+0.4-($B65+(2/100)*FLOOR(MIN(G$1, 100000),5000)/5000))/2), 0.4))))+$B65&gt;$B$5+0.2, 0, IF(OR(G$1="", $B65=""), 0, IF($B65&gt;'DOEE Payment Calculator'!$I$12, 0,  ((2/100)*FLOOR(MIN(G$1, 100000),5000)/5000)+MIN((('DOEE Payment Calculator'!$I$12+0.4-($B65+(2/100)*FLOOR(MIN(G$1, 100000),5000)/5000))/2), 0.4))))</f>
        <v>0.44</v>
      </c>
      <c r="H65" s="19">
        <f t="shared" ref="H65" si="1127">$B65+G65</f>
        <v>1.8699999999999999</v>
      </c>
      <c r="I65" s="16">
        <f>IF((IF(OR(I$1="", $B65=""), 0, IF($B65&gt;'DOEE Payment Calculator'!$I$12, 0,  ((2/100)*FLOOR(MIN(I$1, 100000),5000)/5000)+MIN((('DOEE Payment Calculator'!$I$12+0.4-($B65+(2/100)*FLOOR(MIN(I$1, 100000),5000)/5000))/2), 0.4))))+$B65&gt;$B$5+0.2, 0, IF(OR(I$1="", $B65=""), 0, IF($B65&gt;'DOEE Payment Calculator'!$I$12, 0,  ((2/100)*FLOOR(MIN(I$1, 100000),5000)/5000)+MIN((('DOEE Payment Calculator'!$I$12+0.4-($B65+(2/100)*FLOOR(MIN(I$1, 100000),5000)/5000))/2), 0.4))))</f>
        <v>0.46</v>
      </c>
      <c r="J65" s="19">
        <f t="shared" ref="J65" si="1128">$B65+I65</f>
        <v>1.89</v>
      </c>
      <c r="K65" s="16">
        <f>IF((IF(OR(K$1="", $B65=""), 0, IF($B65&gt;'DOEE Payment Calculator'!$I$12, 0,  ((2/100)*FLOOR(MIN(K$1, 100000),5000)/5000)+MIN((('DOEE Payment Calculator'!$I$12+0.4-($B65+(2/100)*FLOOR(MIN(K$1, 100000),5000)/5000))/2), 0.4))))+$B65&gt;$B$5+0.2, 0, IF(OR(K$1="", $B65=""), 0, IF($B65&gt;'DOEE Payment Calculator'!$I$12, 0,  ((2/100)*FLOOR(MIN(K$1, 100000),5000)/5000)+MIN((('DOEE Payment Calculator'!$I$12+0.4-($B65+(2/100)*FLOOR(MIN(K$1, 100000),5000)/5000))/2), 0.4))))</f>
        <v>0.48000000000000004</v>
      </c>
      <c r="L65" s="19">
        <f t="shared" ref="L65" si="1129">$B65+K65</f>
        <v>1.91</v>
      </c>
      <c r="M65" s="16">
        <f>IF((IF(OR(M$1="", $B65=""), 0, IF($B65&gt;'DOEE Payment Calculator'!$I$12, 0,  ((2/100)*FLOOR(MIN(M$1, 100000),5000)/5000)+MIN((('DOEE Payment Calculator'!$I$12+0.4-($B65+(2/100)*FLOOR(MIN(M$1, 100000),5000)/5000))/2), 0.4))))+$B65&gt;$B$5+0.2, 0, IF(OR(M$1="", $B65=""), 0, IF($B65&gt;'DOEE Payment Calculator'!$I$12, 0,  ((2/100)*FLOOR(MIN(M$1, 100000),5000)/5000)+MIN((('DOEE Payment Calculator'!$I$12+0.4-($B65+(2/100)*FLOOR(MIN(M$1, 100000),5000)/5000))/2), 0.4))))</f>
        <v>0.5</v>
      </c>
      <c r="N65" s="19">
        <f t="shared" ref="N65" si="1130">$B65+M65</f>
        <v>1.93</v>
      </c>
      <c r="O65" s="16">
        <f>IF((IF(OR(O$1="", $B65=""), 0, IF($B65&gt;'DOEE Payment Calculator'!$I$12, 0,  ((2/100)*FLOOR(MIN(O$1, 100000),5000)/5000)+MIN((('DOEE Payment Calculator'!$I$12+0.4-($B65+(2/100)*FLOOR(MIN(O$1, 100000),5000)/5000))/2), 0.4))))+$B65&gt;$B$5+0.2, 0, IF(OR(O$1="", $B65=""), 0, IF($B65&gt;'DOEE Payment Calculator'!$I$12, 0,  ((2/100)*FLOOR(MIN(O$1, 100000),5000)/5000)+MIN((('DOEE Payment Calculator'!$I$12+0.4-($B65+(2/100)*FLOOR(MIN(O$1, 100000),5000)/5000))/2), 0.4))))</f>
        <v>0.52</v>
      </c>
      <c r="P65" s="19">
        <f t="shared" ref="P65" si="1131">$B65+O65</f>
        <v>1.95</v>
      </c>
      <c r="Q65" s="16">
        <f>IF((IF(OR(Q$1="", $B65=""), 0, IF($B65&gt;'DOEE Payment Calculator'!$I$12, 0,  ((2/100)*FLOOR(MIN(Q$1, 100000),5000)/5000)+MIN((('DOEE Payment Calculator'!$I$12+0.4-($B65+(2/100)*FLOOR(MIN(Q$1, 100000),5000)/5000))/2), 0.4))))+$B65&gt;$B$5+0.2, 0, IF(OR(Q$1="", $B65=""), 0, IF($B65&gt;'DOEE Payment Calculator'!$I$12, 0,  ((2/100)*FLOOR(MIN(Q$1, 100000),5000)/5000)+MIN((('DOEE Payment Calculator'!$I$12+0.4-($B65+(2/100)*FLOOR(MIN(Q$1, 100000),5000)/5000))/2), 0.4))))</f>
        <v>0.54</v>
      </c>
      <c r="R65" s="19">
        <f t="shared" ref="R65" si="1132">$B65+Q65</f>
        <v>1.97</v>
      </c>
      <c r="S65" s="16">
        <f>IF((IF(OR(S$1="", $B65=""), 0, IF($B65&gt;'DOEE Payment Calculator'!$I$12, 0,  ((2/100)*FLOOR(MIN(S$1, 100000),5000)/5000)+MIN((('DOEE Payment Calculator'!$I$12+0.4-($B65+(2/100)*FLOOR(MIN(S$1, 100000),5000)/5000))/2), 0.4))))+$B65&gt;$B$5+0.2, 0, IF(OR(S$1="", $B65=""), 0, IF($B65&gt;'DOEE Payment Calculator'!$I$12, 0,  ((2/100)*FLOOR(MIN(S$1, 100000),5000)/5000)+MIN((('DOEE Payment Calculator'!$I$12+0.4-($B65+(2/100)*FLOOR(MIN(S$1, 100000),5000)/5000))/2), 0.4))))</f>
        <v>0.56000000000000005</v>
      </c>
      <c r="T65" s="19">
        <f t="shared" ref="T65" si="1133">$B65+S65</f>
        <v>1.99</v>
      </c>
      <c r="U65" s="16">
        <f>IF((IF(OR(U$1="", $B65=""), 0, IF($B65&gt;'DOEE Payment Calculator'!$I$12, 0,  ((2/100)*FLOOR(MIN(U$1, 100000),5000)/5000)+MIN((('DOEE Payment Calculator'!$I$12+0.4-($B65+(2/100)*FLOOR(MIN(U$1, 100000),5000)/5000))/2), 0.4))))+$B65&gt;$B$5+0.2, 0, IF(OR(U$1="", $B65=""), 0, IF($B65&gt;'DOEE Payment Calculator'!$I$12, 0,  ((2/100)*FLOOR(MIN(U$1, 100000),5000)/5000)+MIN((('DOEE Payment Calculator'!$I$12+0.4-($B65+(2/100)*FLOOR(MIN(U$1, 100000),5000)/5000))/2), 0.4))))</f>
        <v>0.58000000000000007</v>
      </c>
      <c r="V65" s="19">
        <f t="shared" ref="V65" si="1134">$B65+U65</f>
        <v>2.0099999999999998</v>
      </c>
      <c r="W65" s="16">
        <f>IF((IF(OR(W$1="", $B65=""), 0, IF($B65&gt;'DOEE Payment Calculator'!$I$12, 0,  ((2/100)*FLOOR(MIN(W$1, 100000),5000)/5000)+MIN((('DOEE Payment Calculator'!$I$12+0.4-($B65+(2/100)*FLOOR(MIN(W$1, 100000),5000)/5000))/2), 0.4))))+$B65&gt;$B$5+0.2, 0, IF(OR(W$1="", $B65=""), 0, IF($B65&gt;'DOEE Payment Calculator'!$I$12, 0,  ((2/100)*FLOOR(MIN(W$1, 100000),5000)/5000)+MIN((('DOEE Payment Calculator'!$I$12+0.4-($B65+(2/100)*FLOOR(MIN(W$1, 100000),5000)/5000))/2), 0.4))))</f>
        <v>0.59999999999999987</v>
      </c>
      <c r="X65" s="19">
        <f t="shared" ref="X65" si="1135">$B65+W65</f>
        <v>2.0299999999999998</v>
      </c>
      <c r="Y65" s="16">
        <f>IF((IF(OR(Y$1="", $B65=""), 0, IF($B65&gt;'DOEE Payment Calculator'!$I$12, 0,  ((2/100)*FLOOR(MIN(Y$1, 100000),5000)/5000)+MIN((('DOEE Payment Calculator'!$I$12+0.4-($B65+(2/100)*FLOOR(MIN(Y$1, 100000),5000)/5000))/2), 0.4))))+$B65&gt;$B$5+0.2, 0, IF(OR(Y$1="", $B65=""), 0, IF($B65&gt;'DOEE Payment Calculator'!$I$12, 0,  ((2/100)*FLOOR(MIN(Y$1, 100000),5000)/5000)+MIN((('DOEE Payment Calculator'!$I$12+0.4-($B65+(2/100)*FLOOR(MIN(Y$1, 100000),5000)/5000))/2), 0.4))))</f>
        <v>0.60999999999999988</v>
      </c>
      <c r="Z65" s="19">
        <f t="shared" ref="Z65" si="1136">$B65+Y65</f>
        <v>2.04</v>
      </c>
      <c r="AA65" s="16">
        <f>IF((IF(OR(AA$1="", $B65=""), 0, IF($B65&gt;'DOEE Payment Calculator'!$I$12, 0,  ((2/100)*FLOOR(MIN(AA$1, 100000),5000)/5000)+MIN((('DOEE Payment Calculator'!$I$12+0.4-($B65+(2/100)*FLOOR(MIN(AA$1, 100000),5000)/5000))/2), 0.4))))+$B65&gt;$B$5+0.2, 0, IF(OR(AA$1="", $B65=""), 0, IF($B65&gt;'DOEE Payment Calculator'!$I$12, 0,  ((2/100)*FLOOR(MIN(AA$1, 100000),5000)/5000)+MIN((('DOEE Payment Calculator'!$I$12+0.4-($B65+(2/100)*FLOOR(MIN(AA$1, 100000),5000)/5000))/2), 0.4))))</f>
        <v>0.61999999999999988</v>
      </c>
      <c r="AB65" s="19">
        <f t="shared" ref="AB65" si="1137">$B65+AA65</f>
        <v>2.0499999999999998</v>
      </c>
      <c r="AC65" s="16">
        <f>IF((IF(OR(AC$1="", $B65=""), 0, IF($B65&gt;'DOEE Payment Calculator'!$I$12, 0,  ((2/100)*FLOOR(MIN(AC$1, 100000),5000)/5000)+MIN((('DOEE Payment Calculator'!$I$12+0.4-($B65+(2/100)*FLOOR(MIN(AC$1, 100000),5000)/5000))/2), 0.4))))+$B65&gt;$B$5+0.2, 0, IF(OR(AC$1="", $B65=""), 0, IF($B65&gt;'DOEE Payment Calculator'!$I$12, 0,  ((2/100)*FLOOR(MIN(AC$1, 100000),5000)/5000)+MIN((('DOEE Payment Calculator'!$I$12+0.4-($B65+(2/100)*FLOOR(MIN(AC$1, 100000),5000)/5000))/2), 0.4))))</f>
        <v>0.62999999999999989</v>
      </c>
      <c r="AD65" s="19">
        <f t="shared" ref="AD65" si="1138">$B65+AC65</f>
        <v>2.0599999999999996</v>
      </c>
      <c r="AE65" s="16">
        <f>IF((IF(OR(AE$1="", $B65=""), 0, IF($B65&gt;'DOEE Payment Calculator'!$I$12, 0,  ((2/100)*FLOOR(MIN(AE$1, 100000),5000)/5000)+MIN((('DOEE Payment Calculator'!$I$12+0.4-($B65+(2/100)*FLOOR(MIN(AE$1, 100000),5000)/5000))/2), 0.4))))+$B65&gt;$B$5+0.2, 0, IF(OR(AE$1="", $B65=""), 0, IF($B65&gt;'DOEE Payment Calculator'!$I$12, 0,  ((2/100)*FLOOR(MIN(AE$1, 100000),5000)/5000)+MIN((('DOEE Payment Calculator'!$I$12+0.4-($B65+(2/100)*FLOOR(MIN(AE$1, 100000),5000)/5000))/2), 0.4))))</f>
        <v>0.6399999999999999</v>
      </c>
      <c r="AF65" s="19">
        <f t="shared" ref="AF65" si="1139">$B65+AE65</f>
        <v>2.0699999999999998</v>
      </c>
      <c r="AG65" s="16">
        <f>IF((IF(OR(AG$1="", $B65=""), 0, IF($B65&gt;'DOEE Payment Calculator'!$I$12, 0,  ((2/100)*FLOOR(MIN(AG$1, 100000),5000)/5000)+MIN((('DOEE Payment Calculator'!$I$12+0.4-($B65+(2/100)*FLOOR(MIN(AG$1, 100000),5000)/5000))/2), 0.4))))+$B65&gt;$B$5+0.2, 0, IF(OR(AG$1="", $B65=""), 0, IF($B65&gt;'DOEE Payment Calculator'!$I$12, 0,  ((2/100)*FLOOR(MIN(AG$1, 100000),5000)/5000)+MIN((('DOEE Payment Calculator'!$I$12+0.4-($B65+(2/100)*FLOOR(MIN(AG$1, 100000),5000)/5000))/2), 0.4))))</f>
        <v>0.64999999999999991</v>
      </c>
      <c r="AH65" s="19">
        <f t="shared" ref="AH65" si="1140">$B65+AG65</f>
        <v>2.08</v>
      </c>
      <c r="AI65" s="16">
        <f>IF((IF(OR(AI$1="", $B65=""), 0, IF($B65&gt;'DOEE Payment Calculator'!$I$12, 0,  ((2/100)*FLOOR(MIN(AI$1, 100000),5000)/5000)+MIN((('DOEE Payment Calculator'!$I$12+0.4-($B65+(2/100)*FLOOR(MIN(AI$1, 100000),5000)/5000))/2), 0.4))))+$B65&gt;$B$5+0.2, 0, IF(OR(AI$1="", $B65=""), 0, IF($B65&gt;'DOEE Payment Calculator'!$I$12, 0,  ((2/100)*FLOOR(MIN(AI$1, 100000),5000)/5000)+MIN((('DOEE Payment Calculator'!$I$12+0.4-($B65+(2/100)*FLOOR(MIN(AI$1, 100000),5000)/5000))/2), 0.4))))</f>
        <v>0.65999999999999992</v>
      </c>
      <c r="AJ65" s="19">
        <f t="shared" ref="AJ65" si="1141">$B65+AI65</f>
        <v>2.09</v>
      </c>
      <c r="AK65" s="16">
        <f>IF((IF(OR(AK$1="", $B65=""), 0, IF($B65&gt;'DOEE Payment Calculator'!$I$12, 0,  ((2/100)*FLOOR(MIN(AK$1, 100000),5000)/5000)+MIN((('DOEE Payment Calculator'!$I$12+0.4-($B65+(2/100)*FLOOR(MIN(AK$1, 100000),5000)/5000))/2), 0.4))))+$B65&gt;$B$5+0.2, 0, IF(OR(AK$1="", $B65=""), 0, IF($B65&gt;'DOEE Payment Calculator'!$I$12, 0,  ((2/100)*FLOOR(MIN(AK$1, 100000),5000)/5000)+MIN((('DOEE Payment Calculator'!$I$12+0.4-($B65+(2/100)*FLOOR(MIN(AK$1, 100000),5000)/5000))/2), 0.4))))</f>
        <v>0.66999999999999993</v>
      </c>
      <c r="AL65" s="19">
        <f t="shared" ref="AL65" si="1142">$B65+AK65</f>
        <v>2.0999999999999996</v>
      </c>
      <c r="AM65" s="16">
        <f>IF((IF(OR(AM$1="", $B65=""), 0, IF($B65&gt;'DOEE Payment Calculator'!$I$12, 0,  ((2/100)*FLOOR(MIN(AM$1, 100000),5000)/5000)+MIN((('DOEE Payment Calculator'!$I$12+0.4-($B65+(2/100)*FLOOR(MIN(AM$1, 100000),5000)/5000))/2), 0.4))))+$B65&gt;$B$5+0.2, 0, IF(OR(AM$1="", $B65=""), 0, IF($B65&gt;'DOEE Payment Calculator'!$I$12, 0,  ((2/100)*FLOOR(MIN(AM$1, 100000),5000)/5000)+MIN((('DOEE Payment Calculator'!$I$12+0.4-($B65+(2/100)*FLOOR(MIN(AM$1, 100000),5000)/5000))/2), 0.4))))</f>
        <v>0.67999999999999983</v>
      </c>
      <c r="AN65" s="19">
        <f t="shared" ref="AN65" si="1143">$B65+AM65</f>
        <v>2.11</v>
      </c>
      <c r="AO65" s="16">
        <f>IF((IF(OR(AO$1="", $B65=""), 0, IF($B65&gt;'DOEE Payment Calculator'!$I$12, 0,  ((2/100)*FLOOR(MIN(AO$1, 100000),5000)/5000)+MIN((('DOEE Payment Calculator'!$I$12+0.4-($B65+(2/100)*FLOOR(MIN(AO$1, 100000),5000)/5000))/2), 0.4))))+$B65&gt;$B$5+0.2, 0, IF(OR(AO$1="", $B65=""), 0, IF($B65&gt;'DOEE Payment Calculator'!$I$12, 0,  ((2/100)*FLOOR(MIN(AO$1, 100000),5000)/5000)+MIN((('DOEE Payment Calculator'!$I$12+0.4-($B65+(2/100)*FLOOR(MIN(AO$1, 100000),5000)/5000))/2), 0.4))))</f>
        <v>0.68999999999999984</v>
      </c>
      <c r="AP65" s="19">
        <f t="shared" ref="AP65" si="1144">$B65+AO65</f>
        <v>2.1199999999999997</v>
      </c>
      <c r="AQ65" s="16">
        <f>IF((IF(OR(AQ$1="", $B65=""), 0, IF($B65&gt;'DOEE Payment Calculator'!$I$12, 0,  ((2/100)*FLOOR(MIN(AQ$1, 100000),5000)/5000)+MIN((('DOEE Payment Calculator'!$I$12+0.4-($B65+(2/100)*FLOOR(MIN(AQ$1, 100000),5000)/5000))/2), 0.4))))+$B65&gt;$B$5+0.2, 0, IF(OR(AQ$1="", $B65=""), 0, IF($B65&gt;'DOEE Payment Calculator'!$I$12, 0,  ((2/100)*FLOOR(MIN(AQ$1, 100000),5000)/5000)+MIN((('DOEE Payment Calculator'!$I$12+0.4-($B65+(2/100)*FLOOR(MIN(AQ$1, 100000),5000)/5000))/2), 0.4))))</f>
        <v>0.69999999999999984</v>
      </c>
      <c r="AR65" s="19">
        <f t="shared" ref="AR65" si="1145">$B65+AQ65</f>
        <v>2.13</v>
      </c>
    </row>
    <row r="66" spans="2:44" ht="16.5" x14ac:dyDescent="0.3">
      <c r="B66" s="16">
        <f t="shared" si="23"/>
        <v>1.42</v>
      </c>
      <c r="C66" s="16">
        <f>IF((IF(OR(C$1="", $B66=""), 0, IF($B66&gt;'DOEE Payment Calculator'!$I$12, 0,  ((2/100)*FLOOR(MIN(C$1, 100000),5000)/5000)+MIN((('DOEE Payment Calculator'!$I$12+0.4-($B66+(2/100)*FLOOR(MIN(C$1, 100000),5000)/5000))/2), 0.4))))+$B66&gt;$B$5+0.2, 0, IF(OR(C$1="", $B66=""), 0, IF($B66&gt;'DOEE Payment Calculator'!$I$12, 0,  ((2/100)*FLOOR(MIN(C$1, 100000),5000)/5000)+MIN((('DOEE Payment Calculator'!$I$12+0.4-($B66+(2/100)*FLOOR(MIN(C$1, 100000),5000)/5000))/2), 0.4))))</f>
        <v>0.4</v>
      </c>
      <c r="D66" s="19">
        <f t="shared" si="594"/>
        <v>1.8199999999999998</v>
      </c>
      <c r="E66" s="16">
        <f>IF((IF(OR(E$1="", $B66=""), 0, IF($B66&gt;'DOEE Payment Calculator'!$I$12, 0,  ((2/100)*FLOOR(MIN(E$1, 100000),5000)/5000)+MIN((('DOEE Payment Calculator'!$I$12+0.4-($B66+(2/100)*FLOOR(MIN(E$1, 100000),5000)/5000))/2), 0.4))))+$B66&gt;$B$5+0.2, 0, IF(OR(E$1="", $B66=""), 0, IF($B66&gt;'DOEE Payment Calculator'!$I$12, 0,  ((2/100)*FLOOR(MIN(E$1, 100000),5000)/5000)+MIN((('DOEE Payment Calculator'!$I$12+0.4-($B66+(2/100)*FLOOR(MIN(E$1, 100000),5000)/5000))/2), 0.4))))</f>
        <v>0.42000000000000004</v>
      </c>
      <c r="F66" s="19">
        <f t="shared" si="3"/>
        <v>1.8399999999999999</v>
      </c>
      <c r="G66" s="16">
        <f>IF((IF(OR(G$1="", $B66=""), 0, IF($B66&gt;'DOEE Payment Calculator'!$I$12, 0,  ((2/100)*FLOOR(MIN(G$1, 100000),5000)/5000)+MIN((('DOEE Payment Calculator'!$I$12+0.4-($B66+(2/100)*FLOOR(MIN(G$1, 100000),5000)/5000))/2), 0.4))))+$B66&gt;$B$5+0.2, 0, IF(OR(G$1="", $B66=""), 0, IF($B66&gt;'DOEE Payment Calculator'!$I$12, 0,  ((2/100)*FLOOR(MIN(G$1, 100000),5000)/5000)+MIN((('DOEE Payment Calculator'!$I$12+0.4-($B66+(2/100)*FLOOR(MIN(G$1, 100000),5000)/5000))/2), 0.4))))</f>
        <v>0.44</v>
      </c>
      <c r="H66" s="19">
        <f t="shared" ref="H66" si="1146">$B66+G66</f>
        <v>1.8599999999999999</v>
      </c>
      <c r="I66" s="16">
        <f>IF((IF(OR(I$1="", $B66=""), 0, IF($B66&gt;'DOEE Payment Calculator'!$I$12, 0,  ((2/100)*FLOOR(MIN(I$1, 100000),5000)/5000)+MIN((('DOEE Payment Calculator'!$I$12+0.4-($B66+(2/100)*FLOOR(MIN(I$1, 100000),5000)/5000))/2), 0.4))))+$B66&gt;$B$5+0.2, 0, IF(OR(I$1="", $B66=""), 0, IF($B66&gt;'DOEE Payment Calculator'!$I$12, 0,  ((2/100)*FLOOR(MIN(I$1, 100000),5000)/5000)+MIN((('DOEE Payment Calculator'!$I$12+0.4-($B66+(2/100)*FLOOR(MIN(I$1, 100000),5000)/5000))/2), 0.4))))</f>
        <v>0.46</v>
      </c>
      <c r="J66" s="19">
        <f t="shared" ref="J66" si="1147">$B66+I66</f>
        <v>1.88</v>
      </c>
      <c r="K66" s="16">
        <f>IF((IF(OR(K$1="", $B66=""), 0, IF($B66&gt;'DOEE Payment Calculator'!$I$12, 0,  ((2/100)*FLOOR(MIN(K$1, 100000),5000)/5000)+MIN((('DOEE Payment Calculator'!$I$12+0.4-($B66+(2/100)*FLOOR(MIN(K$1, 100000),5000)/5000))/2), 0.4))))+$B66&gt;$B$5+0.2, 0, IF(OR(K$1="", $B66=""), 0, IF($B66&gt;'DOEE Payment Calculator'!$I$12, 0,  ((2/100)*FLOOR(MIN(K$1, 100000),5000)/5000)+MIN((('DOEE Payment Calculator'!$I$12+0.4-($B66+(2/100)*FLOOR(MIN(K$1, 100000),5000)/5000))/2), 0.4))))</f>
        <v>0.48000000000000004</v>
      </c>
      <c r="L66" s="19">
        <f t="shared" ref="L66" si="1148">$B66+K66</f>
        <v>1.9</v>
      </c>
      <c r="M66" s="16">
        <f>IF((IF(OR(M$1="", $B66=""), 0, IF($B66&gt;'DOEE Payment Calculator'!$I$12, 0,  ((2/100)*FLOOR(MIN(M$1, 100000),5000)/5000)+MIN((('DOEE Payment Calculator'!$I$12+0.4-($B66+(2/100)*FLOOR(MIN(M$1, 100000),5000)/5000))/2), 0.4))))+$B66&gt;$B$5+0.2, 0, IF(OR(M$1="", $B66=""), 0, IF($B66&gt;'DOEE Payment Calculator'!$I$12, 0,  ((2/100)*FLOOR(MIN(M$1, 100000),5000)/5000)+MIN((('DOEE Payment Calculator'!$I$12+0.4-($B66+(2/100)*FLOOR(MIN(M$1, 100000),5000)/5000))/2), 0.4))))</f>
        <v>0.5</v>
      </c>
      <c r="N66" s="19">
        <f t="shared" ref="N66" si="1149">$B66+M66</f>
        <v>1.92</v>
      </c>
      <c r="O66" s="16">
        <f>IF((IF(OR(O$1="", $B66=""), 0, IF($B66&gt;'DOEE Payment Calculator'!$I$12, 0,  ((2/100)*FLOOR(MIN(O$1, 100000),5000)/5000)+MIN((('DOEE Payment Calculator'!$I$12+0.4-($B66+(2/100)*FLOOR(MIN(O$1, 100000),5000)/5000))/2), 0.4))))+$B66&gt;$B$5+0.2, 0, IF(OR(O$1="", $B66=""), 0, IF($B66&gt;'DOEE Payment Calculator'!$I$12, 0,  ((2/100)*FLOOR(MIN(O$1, 100000),5000)/5000)+MIN((('DOEE Payment Calculator'!$I$12+0.4-($B66+(2/100)*FLOOR(MIN(O$1, 100000),5000)/5000))/2), 0.4))))</f>
        <v>0.52</v>
      </c>
      <c r="P66" s="19">
        <f t="shared" ref="P66" si="1150">$B66+O66</f>
        <v>1.94</v>
      </c>
      <c r="Q66" s="16">
        <f>IF((IF(OR(Q$1="", $B66=""), 0, IF($B66&gt;'DOEE Payment Calculator'!$I$12, 0,  ((2/100)*FLOOR(MIN(Q$1, 100000),5000)/5000)+MIN((('DOEE Payment Calculator'!$I$12+0.4-($B66+(2/100)*FLOOR(MIN(Q$1, 100000),5000)/5000))/2), 0.4))))+$B66&gt;$B$5+0.2, 0, IF(OR(Q$1="", $B66=""), 0, IF($B66&gt;'DOEE Payment Calculator'!$I$12, 0,  ((2/100)*FLOOR(MIN(Q$1, 100000),5000)/5000)+MIN((('DOEE Payment Calculator'!$I$12+0.4-($B66+(2/100)*FLOOR(MIN(Q$1, 100000),5000)/5000))/2), 0.4))))</f>
        <v>0.54</v>
      </c>
      <c r="R66" s="19">
        <f t="shared" ref="R66" si="1151">$B66+Q66</f>
        <v>1.96</v>
      </c>
      <c r="S66" s="16">
        <f>IF((IF(OR(S$1="", $B66=""), 0, IF($B66&gt;'DOEE Payment Calculator'!$I$12, 0,  ((2/100)*FLOOR(MIN(S$1, 100000),5000)/5000)+MIN((('DOEE Payment Calculator'!$I$12+0.4-($B66+(2/100)*FLOOR(MIN(S$1, 100000),5000)/5000))/2), 0.4))))+$B66&gt;$B$5+0.2, 0, IF(OR(S$1="", $B66=""), 0, IF($B66&gt;'DOEE Payment Calculator'!$I$12, 0,  ((2/100)*FLOOR(MIN(S$1, 100000),5000)/5000)+MIN((('DOEE Payment Calculator'!$I$12+0.4-($B66+(2/100)*FLOOR(MIN(S$1, 100000),5000)/5000))/2), 0.4))))</f>
        <v>0.56000000000000005</v>
      </c>
      <c r="T66" s="19">
        <f t="shared" ref="T66" si="1152">$B66+S66</f>
        <v>1.98</v>
      </c>
      <c r="U66" s="16">
        <f>IF((IF(OR(U$1="", $B66=""), 0, IF($B66&gt;'DOEE Payment Calculator'!$I$12, 0,  ((2/100)*FLOOR(MIN(U$1, 100000),5000)/5000)+MIN((('DOEE Payment Calculator'!$I$12+0.4-($B66+(2/100)*FLOOR(MIN(U$1, 100000),5000)/5000))/2), 0.4))))+$B66&gt;$B$5+0.2, 0, IF(OR(U$1="", $B66=""), 0, IF($B66&gt;'DOEE Payment Calculator'!$I$12, 0,  ((2/100)*FLOOR(MIN(U$1, 100000),5000)/5000)+MIN((('DOEE Payment Calculator'!$I$12+0.4-($B66+(2/100)*FLOOR(MIN(U$1, 100000),5000)/5000))/2), 0.4))))</f>
        <v>0.58000000000000007</v>
      </c>
      <c r="V66" s="19">
        <f t="shared" ref="V66" si="1153">$B66+U66</f>
        <v>2</v>
      </c>
      <c r="W66" s="16">
        <f>IF((IF(OR(W$1="", $B66=""), 0, IF($B66&gt;'DOEE Payment Calculator'!$I$12, 0,  ((2/100)*FLOOR(MIN(W$1, 100000),5000)/5000)+MIN((('DOEE Payment Calculator'!$I$12+0.4-($B66+(2/100)*FLOOR(MIN(W$1, 100000),5000)/5000))/2), 0.4))))+$B66&gt;$B$5+0.2, 0, IF(OR(W$1="", $B66=""), 0, IF($B66&gt;'DOEE Payment Calculator'!$I$12, 0,  ((2/100)*FLOOR(MIN(W$1, 100000),5000)/5000)+MIN((('DOEE Payment Calculator'!$I$12+0.4-($B66+(2/100)*FLOOR(MIN(W$1, 100000),5000)/5000))/2), 0.4))))</f>
        <v>0.60000000000000009</v>
      </c>
      <c r="X66" s="19">
        <f t="shared" ref="X66" si="1154">$B66+W66</f>
        <v>2.02</v>
      </c>
      <c r="Y66" s="16">
        <f>IF((IF(OR(Y$1="", $B66=""), 0, IF($B66&gt;'DOEE Payment Calculator'!$I$12, 0,  ((2/100)*FLOOR(MIN(Y$1, 100000),5000)/5000)+MIN((('DOEE Payment Calculator'!$I$12+0.4-($B66+(2/100)*FLOOR(MIN(Y$1, 100000),5000)/5000))/2), 0.4))))+$B66&gt;$B$5+0.2, 0, IF(OR(Y$1="", $B66=""), 0, IF($B66&gt;'DOEE Payment Calculator'!$I$12, 0,  ((2/100)*FLOOR(MIN(Y$1, 100000),5000)/5000)+MIN((('DOEE Payment Calculator'!$I$12+0.4-($B66+(2/100)*FLOOR(MIN(Y$1, 100000),5000)/5000))/2), 0.4))))</f>
        <v>0.61499999999999988</v>
      </c>
      <c r="Z66" s="19">
        <f t="shared" ref="Z66" si="1155">$B66+Y66</f>
        <v>2.0349999999999997</v>
      </c>
      <c r="AA66" s="16">
        <f>IF((IF(OR(AA$1="", $B66=""), 0, IF($B66&gt;'DOEE Payment Calculator'!$I$12, 0,  ((2/100)*FLOOR(MIN(AA$1, 100000),5000)/5000)+MIN((('DOEE Payment Calculator'!$I$12+0.4-($B66+(2/100)*FLOOR(MIN(AA$1, 100000),5000)/5000))/2), 0.4))))+$B66&gt;$B$5+0.2, 0, IF(OR(AA$1="", $B66=""), 0, IF($B66&gt;'DOEE Payment Calculator'!$I$12, 0,  ((2/100)*FLOOR(MIN(AA$1, 100000),5000)/5000)+MIN((('DOEE Payment Calculator'!$I$12+0.4-($B66+(2/100)*FLOOR(MIN(AA$1, 100000),5000)/5000))/2), 0.4))))</f>
        <v>0.62499999999999989</v>
      </c>
      <c r="AB66" s="19">
        <f t="shared" ref="AB66" si="1156">$B66+AA66</f>
        <v>2.0449999999999999</v>
      </c>
      <c r="AC66" s="16">
        <f>IF((IF(OR(AC$1="", $B66=""), 0, IF($B66&gt;'DOEE Payment Calculator'!$I$12, 0,  ((2/100)*FLOOR(MIN(AC$1, 100000),5000)/5000)+MIN((('DOEE Payment Calculator'!$I$12+0.4-($B66+(2/100)*FLOOR(MIN(AC$1, 100000),5000)/5000))/2), 0.4))))+$B66&gt;$B$5+0.2, 0, IF(OR(AC$1="", $B66=""), 0, IF($B66&gt;'DOEE Payment Calculator'!$I$12, 0,  ((2/100)*FLOOR(MIN(AC$1, 100000),5000)/5000)+MIN((('DOEE Payment Calculator'!$I$12+0.4-($B66+(2/100)*FLOOR(MIN(AC$1, 100000),5000)/5000))/2), 0.4))))</f>
        <v>0.6349999999999999</v>
      </c>
      <c r="AD66" s="19">
        <f t="shared" ref="AD66" si="1157">$B66+AC66</f>
        <v>2.0549999999999997</v>
      </c>
      <c r="AE66" s="16">
        <f>IF((IF(OR(AE$1="", $B66=""), 0, IF($B66&gt;'DOEE Payment Calculator'!$I$12, 0,  ((2/100)*FLOOR(MIN(AE$1, 100000),5000)/5000)+MIN((('DOEE Payment Calculator'!$I$12+0.4-($B66+(2/100)*FLOOR(MIN(AE$1, 100000),5000)/5000))/2), 0.4))))+$B66&gt;$B$5+0.2, 0, IF(OR(AE$1="", $B66=""), 0, IF($B66&gt;'DOEE Payment Calculator'!$I$12, 0,  ((2/100)*FLOOR(MIN(AE$1, 100000),5000)/5000)+MIN((('DOEE Payment Calculator'!$I$12+0.4-($B66+(2/100)*FLOOR(MIN(AE$1, 100000),5000)/5000))/2), 0.4))))</f>
        <v>0.64499999999999991</v>
      </c>
      <c r="AF66" s="19">
        <f t="shared" ref="AF66" si="1158">$B66+AE66</f>
        <v>2.0649999999999999</v>
      </c>
      <c r="AG66" s="16">
        <f>IF((IF(OR(AG$1="", $B66=""), 0, IF($B66&gt;'DOEE Payment Calculator'!$I$12, 0,  ((2/100)*FLOOR(MIN(AG$1, 100000),5000)/5000)+MIN((('DOEE Payment Calculator'!$I$12+0.4-($B66+(2/100)*FLOOR(MIN(AG$1, 100000),5000)/5000))/2), 0.4))))+$B66&gt;$B$5+0.2, 0, IF(OR(AG$1="", $B66=""), 0, IF($B66&gt;'DOEE Payment Calculator'!$I$12, 0,  ((2/100)*FLOOR(MIN(AG$1, 100000),5000)/5000)+MIN((('DOEE Payment Calculator'!$I$12+0.4-($B66+(2/100)*FLOOR(MIN(AG$1, 100000),5000)/5000))/2), 0.4))))</f>
        <v>0.6549999999999998</v>
      </c>
      <c r="AH66" s="19">
        <f t="shared" ref="AH66" si="1159">$B66+AG66</f>
        <v>2.0749999999999997</v>
      </c>
      <c r="AI66" s="16">
        <f>IF((IF(OR(AI$1="", $B66=""), 0, IF($B66&gt;'DOEE Payment Calculator'!$I$12, 0,  ((2/100)*FLOOR(MIN(AI$1, 100000),5000)/5000)+MIN((('DOEE Payment Calculator'!$I$12+0.4-($B66+(2/100)*FLOOR(MIN(AI$1, 100000),5000)/5000))/2), 0.4))))+$B66&gt;$B$5+0.2, 0, IF(OR(AI$1="", $B66=""), 0, IF($B66&gt;'DOEE Payment Calculator'!$I$12, 0,  ((2/100)*FLOOR(MIN(AI$1, 100000),5000)/5000)+MIN((('DOEE Payment Calculator'!$I$12+0.4-($B66+(2/100)*FLOOR(MIN(AI$1, 100000),5000)/5000))/2), 0.4))))</f>
        <v>0.66499999999999981</v>
      </c>
      <c r="AJ66" s="19">
        <f t="shared" ref="AJ66" si="1160">$B66+AI66</f>
        <v>2.085</v>
      </c>
      <c r="AK66" s="16">
        <f>IF((IF(OR(AK$1="", $B66=""), 0, IF($B66&gt;'DOEE Payment Calculator'!$I$12, 0,  ((2/100)*FLOOR(MIN(AK$1, 100000),5000)/5000)+MIN((('DOEE Payment Calculator'!$I$12+0.4-($B66+(2/100)*FLOOR(MIN(AK$1, 100000),5000)/5000))/2), 0.4))))+$B66&gt;$B$5+0.2, 0, IF(OR(AK$1="", $B66=""), 0, IF($B66&gt;'DOEE Payment Calculator'!$I$12, 0,  ((2/100)*FLOOR(MIN(AK$1, 100000),5000)/5000)+MIN((('DOEE Payment Calculator'!$I$12+0.4-($B66+(2/100)*FLOOR(MIN(AK$1, 100000),5000)/5000))/2), 0.4))))</f>
        <v>0.67499999999999982</v>
      </c>
      <c r="AL66" s="19">
        <f t="shared" ref="AL66" si="1161">$B66+AK66</f>
        <v>2.0949999999999998</v>
      </c>
      <c r="AM66" s="16">
        <f>IF((IF(OR(AM$1="", $B66=""), 0, IF($B66&gt;'DOEE Payment Calculator'!$I$12, 0,  ((2/100)*FLOOR(MIN(AM$1, 100000),5000)/5000)+MIN((('DOEE Payment Calculator'!$I$12+0.4-($B66+(2/100)*FLOOR(MIN(AM$1, 100000),5000)/5000))/2), 0.4))))+$B66&gt;$B$5+0.2, 0, IF(OR(AM$1="", $B66=""), 0, IF($B66&gt;'DOEE Payment Calculator'!$I$12, 0,  ((2/100)*FLOOR(MIN(AM$1, 100000),5000)/5000)+MIN((('DOEE Payment Calculator'!$I$12+0.4-($B66+(2/100)*FLOOR(MIN(AM$1, 100000),5000)/5000))/2), 0.4))))</f>
        <v>0.68499999999999994</v>
      </c>
      <c r="AN66" s="19">
        <f t="shared" ref="AN66" si="1162">$B66+AM66</f>
        <v>2.105</v>
      </c>
      <c r="AO66" s="16">
        <f>IF((IF(OR(AO$1="", $B66=""), 0, IF($B66&gt;'DOEE Payment Calculator'!$I$12, 0,  ((2/100)*FLOOR(MIN(AO$1, 100000),5000)/5000)+MIN((('DOEE Payment Calculator'!$I$12+0.4-($B66+(2/100)*FLOOR(MIN(AO$1, 100000),5000)/5000))/2), 0.4))))+$B66&gt;$B$5+0.2, 0, IF(OR(AO$1="", $B66=""), 0, IF($B66&gt;'DOEE Payment Calculator'!$I$12, 0,  ((2/100)*FLOOR(MIN(AO$1, 100000),5000)/5000)+MIN((('DOEE Payment Calculator'!$I$12+0.4-($B66+(2/100)*FLOOR(MIN(AO$1, 100000),5000)/5000))/2), 0.4))))</f>
        <v>0.69499999999999995</v>
      </c>
      <c r="AP66" s="19">
        <f t="shared" ref="AP66" si="1163">$B66+AO66</f>
        <v>2.1149999999999998</v>
      </c>
      <c r="AQ66" s="16">
        <f>IF((IF(OR(AQ$1="", $B66=""), 0, IF($B66&gt;'DOEE Payment Calculator'!$I$12, 0,  ((2/100)*FLOOR(MIN(AQ$1, 100000),5000)/5000)+MIN((('DOEE Payment Calculator'!$I$12+0.4-($B66+(2/100)*FLOOR(MIN(AQ$1, 100000),5000)/5000))/2), 0.4))))+$B66&gt;$B$5+0.2, 0, IF(OR(AQ$1="", $B66=""), 0, IF($B66&gt;'DOEE Payment Calculator'!$I$12, 0,  ((2/100)*FLOOR(MIN(AQ$1, 100000),5000)/5000)+MIN((('DOEE Payment Calculator'!$I$12+0.4-($B66+(2/100)*FLOOR(MIN(AQ$1, 100000),5000)/5000))/2), 0.4))))</f>
        <v>0.70499999999999996</v>
      </c>
      <c r="AR66" s="19">
        <f t="shared" ref="AR66" si="1164">$B66+AQ66</f>
        <v>2.125</v>
      </c>
    </row>
    <row r="67" spans="2:44" ht="16.5" x14ac:dyDescent="0.3">
      <c r="B67" s="16">
        <f t="shared" si="23"/>
        <v>1.41</v>
      </c>
      <c r="C67" s="16">
        <f>IF((IF(OR(C$1="", $B67=""), 0, IF($B67&gt;'DOEE Payment Calculator'!$I$12, 0,  ((2/100)*FLOOR(MIN(C$1, 100000),5000)/5000)+MIN((('DOEE Payment Calculator'!$I$12+0.4-($B67+(2/100)*FLOOR(MIN(C$1, 100000),5000)/5000))/2), 0.4))))+$B67&gt;$B$5+0.2, 0, IF(OR(C$1="", $B67=""), 0, IF($B67&gt;'DOEE Payment Calculator'!$I$12, 0,  ((2/100)*FLOOR(MIN(C$1, 100000),5000)/5000)+MIN((('DOEE Payment Calculator'!$I$12+0.4-($B67+(2/100)*FLOOR(MIN(C$1, 100000),5000)/5000))/2), 0.4))))</f>
        <v>0.4</v>
      </c>
      <c r="D67" s="19">
        <f t="shared" si="594"/>
        <v>1.81</v>
      </c>
      <c r="E67" s="16">
        <f>IF((IF(OR(E$1="", $B67=""), 0, IF($B67&gt;'DOEE Payment Calculator'!$I$12, 0,  ((2/100)*FLOOR(MIN(E$1, 100000),5000)/5000)+MIN((('DOEE Payment Calculator'!$I$12+0.4-($B67+(2/100)*FLOOR(MIN(E$1, 100000),5000)/5000))/2), 0.4))))+$B67&gt;$B$5+0.2, 0, IF(OR(E$1="", $B67=""), 0, IF($B67&gt;'DOEE Payment Calculator'!$I$12, 0,  ((2/100)*FLOOR(MIN(E$1, 100000),5000)/5000)+MIN((('DOEE Payment Calculator'!$I$12+0.4-($B67+(2/100)*FLOOR(MIN(E$1, 100000),5000)/5000))/2), 0.4))))</f>
        <v>0.42000000000000004</v>
      </c>
      <c r="F67" s="19">
        <f t="shared" si="3"/>
        <v>1.83</v>
      </c>
      <c r="G67" s="16">
        <f>IF((IF(OR(G$1="", $B67=""), 0, IF($B67&gt;'DOEE Payment Calculator'!$I$12, 0,  ((2/100)*FLOOR(MIN(G$1, 100000),5000)/5000)+MIN((('DOEE Payment Calculator'!$I$12+0.4-($B67+(2/100)*FLOOR(MIN(G$1, 100000),5000)/5000))/2), 0.4))))+$B67&gt;$B$5+0.2, 0, IF(OR(G$1="", $B67=""), 0, IF($B67&gt;'DOEE Payment Calculator'!$I$12, 0,  ((2/100)*FLOOR(MIN(G$1, 100000),5000)/5000)+MIN((('DOEE Payment Calculator'!$I$12+0.4-($B67+(2/100)*FLOOR(MIN(G$1, 100000),5000)/5000))/2), 0.4))))</f>
        <v>0.44</v>
      </c>
      <c r="H67" s="19">
        <f t="shared" ref="H67" si="1165">$B67+G67</f>
        <v>1.8499999999999999</v>
      </c>
      <c r="I67" s="16">
        <f>IF((IF(OR(I$1="", $B67=""), 0, IF($B67&gt;'DOEE Payment Calculator'!$I$12, 0,  ((2/100)*FLOOR(MIN(I$1, 100000),5000)/5000)+MIN((('DOEE Payment Calculator'!$I$12+0.4-($B67+(2/100)*FLOOR(MIN(I$1, 100000),5000)/5000))/2), 0.4))))+$B67&gt;$B$5+0.2, 0, IF(OR(I$1="", $B67=""), 0, IF($B67&gt;'DOEE Payment Calculator'!$I$12, 0,  ((2/100)*FLOOR(MIN(I$1, 100000),5000)/5000)+MIN((('DOEE Payment Calculator'!$I$12+0.4-($B67+(2/100)*FLOOR(MIN(I$1, 100000),5000)/5000))/2), 0.4))))</f>
        <v>0.46</v>
      </c>
      <c r="J67" s="19">
        <f t="shared" ref="J67" si="1166">$B67+I67</f>
        <v>1.8699999999999999</v>
      </c>
      <c r="K67" s="16">
        <f>IF((IF(OR(K$1="", $B67=""), 0, IF($B67&gt;'DOEE Payment Calculator'!$I$12, 0,  ((2/100)*FLOOR(MIN(K$1, 100000),5000)/5000)+MIN((('DOEE Payment Calculator'!$I$12+0.4-($B67+(2/100)*FLOOR(MIN(K$1, 100000),5000)/5000))/2), 0.4))))+$B67&gt;$B$5+0.2, 0, IF(OR(K$1="", $B67=""), 0, IF($B67&gt;'DOEE Payment Calculator'!$I$12, 0,  ((2/100)*FLOOR(MIN(K$1, 100000),5000)/5000)+MIN((('DOEE Payment Calculator'!$I$12+0.4-($B67+(2/100)*FLOOR(MIN(K$1, 100000),5000)/5000))/2), 0.4))))</f>
        <v>0.48000000000000004</v>
      </c>
      <c r="L67" s="19">
        <f t="shared" ref="L67" si="1167">$B67+K67</f>
        <v>1.89</v>
      </c>
      <c r="M67" s="16">
        <f>IF((IF(OR(M$1="", $B67=""), 0, IF($B67&gt;'DOEE Payment Calculator'!$I$12, 0,  ((2/100)*FLOOR(MIN(M$1, 100000),5000)/5000)+MIN((('DOEE Payment Calculator'!$I$12+0.4-($B67+(2/100)*FLOOR(MIN(M$1, 100000),5000)/5000))/2), 0.4))))+$B67&gt;$B$5+0.2, 0, IF(OR(M$1="", $B67=""), 0, IF($B67&gt;'DOEE Payment Calculator'!$I$12, 0,  ((2/100)*FLOOR(MIN(M$1, 100000),5000)/5000)+MIN((('DOEE Payment Calculator'!$I$12+0.4-($B67+(2/100)*FLOOR(MIN(M$1, 100000),5000)/5000))/2), 0.4))))</f>
        <v>0.5</v>
      </c>
      <c r="N67" s="19">
        <f t="shared" ref="N67" si="1168">$B67+M67</f>
        <v>1.91</v>
      </c>
      <c r="O67" s="16">
        <f>IF((IF(OR(O$1="", $B67=""), 0, IF($B67&gt;'DOEE Payment Calculator'!$I$12, 0,  ((2/100)*FLOOR(MIN(O$1, 100000),5000)/5000)+MIN((('DOEE Payment Calculator'!$I$12+0.4-($B67+(2/100)*FLOOR(MIN(O$1, 100000),5000)/5000))/2), 0.4))))+$B67&gt;$B$5+0.2, 0, IF(OR(O$1="", $B67=""), 0, IF($B67&gt;'DOEE Payment Calculator'!$I$12, 0,  ((2/100)*FLOOR(MIN(O$1, 100000),5000)/5000)+MIN((('DOEE Payment Calculator'!$I$12+0.4-($B67+(2/100)*FLOOR(MIN(O$1, 100000),5000)/5000))/2), 0.4))))</f>
        <v>0.52</v>
      </c>
      <c r="P67" s="19">
        <f t="shared" ref="P67" si="1169">$B67+O67</f>
        <v>1.93</v>
      </c>
      <c r="Q67" s="16">
        <f>IF((IF(OR(Q$1="", $B67=""), 0, IF($B67&gt;'DOEE Payment Calculator'!$I$12, 0,  ((2/100)*FLOOR(MIN(Q$1, 100000),5000)/5000)+MIN((('DOEE Payment Calculator'!$I$12+0.4-($B67+(2/100)*FLOOR(MIN(Q$1, 100000),5000)/5000))/2), 0.4))))+$B67&gt;$B$5+0.2, 0, IF(OR(Q$1="", $B67=""), 0, IF($B67&gt;'DOEE Payment Calculator'!$I$12, 0,  ((2/100)*FLOOR(MIN(Q$1, 100000),5000)/5000)+MIN((('DOEE Payment Calculator'!$I$12+0.4-($B67+(2/100)*FLOOR(MIN(Q$1, 100000),5000)/5000))/2), 0.4))))</f>
        <v>0.54</v>
      </c>
      <c r="R67" s="19">
        <f t="shared" ref="R67" si="1170">$B67+Q67</f>
        <v>1.95</v>
      </c>
      <c r="S67" s="16">
        <f>IF((IF(OR(S$1="", $B67=""), 0, IF($B67&gt;'DOEE Payment Calculator'!$I$12, 0,  ((2/100)*FLOOR(MIN(S$1, 100000),5000)/5000)+MIN((('DOEE Payment Calculator'!$I$12+0.4-($B67+(2/100)*FLOOR(MIN(S$1, 100000),5000)/5000))/2), 0.4))))+$B67&gt;$B$5+0.2, 0, IF(OR(S$1="", $B67=""), 0, IF($B67&gt;'DOEE Payment Calculator'!$I$12, 0,  ((2/100)*FLOOR(MIN(S$1, 100000),5000)/5000)+MIN((('DOEE Payment Calculator'!$I$12+0.4-($B67+(2/100)*FLOOR(MIN(S$1, 100000),5000)/5000))/2), 0.4))))</f>
        <v>0.56000000000000005</v>
      </c>
      <c r="T67" s="19">
        <f t="shared" ref="T67" si="1171">$B67+S67</f>
        <v>1.97</v>
      </c>
      <c r="U67" s="16">
        <f>IF((IF(OR(U$1="", $B67=""), 0, IF($B67&gt;'DOEE Payment Calculator'!$I$12, 0,  ((2/100)*FLOOR(MIN(U$1, 100000),5000)/5000)+MIN((('DOEE Payment Calculator'!$I$12+0.4-($B67+(2/100)*FLOOR(MIN(U$1, 100000),5000)/5000))/2), 0.4))))+$B67&gt;$B$5+0.2, 0, IF(OR(U$1="", $B67=""), 0, IF($B67&gt;'DOEE Payment Calculator'!$I$12, 0,  ((2/100)*FLOOR(MIN(U$1, 100000),5000)/5000)+MIN((('DOEE Payment Calculator'!$I$12+0.4-($B67+(2/100)*FLOOR(MIN(U$1, 100000),5000)/5000))/2), 0.4))))</f>
        <v>0.58000000000000007</v>
      </c>
      <c r="V67" s="19">
        <f t="shared" ref="V67" si="1172">$B67+U67</f>
        <v>1.99</v>
      </c>
      <c r="W67" s="16">
        <f>IF((IF(OR(W$1="", $B67=""), 0, IF($B67&gt;'DOEE Payment Calculator'!$I$12, 0,  ((2/100)*FLOOR(MIN(W$1, 100000),5000)/5000)+MIN((('DOEE Payment Calculator'!$I$12+0.4-($B67+(2/100)*FLOOR(MIN(W$1, 100000),5000)/5000))/2), 0.4))))+$B67&gt;$B$5+0.2, 0, IF(OR(W$1="", $B67=""), 0, IF($B67&gt;'DOEE Payment Calculator'!$I$12, 0,  ((2/100)*FLOOR(MIN(W$1, 100000),5000)/5000)+MIN((('DOEE Payment Calculator'!$I$12+0.4-($B67+(2/100)*FLOOR(MIN(W$1, 100000),5000)/5000))/2), 0.4))))</f>
        <v>0.60000000000000009</v>
      </c>
      <c r="X67" s="19">
        <f t="shared" ref="X67" si="1173">$B67+W67</f>
        <v>2.0099999999999998</v>
      </c>
      <c r="Y67" s="16">
        <f>IF((IF(OR(Y$1="", $B67=""), 0, IF($B67&gt;'DOEE Payment Calculator'!$I$12, 0,  ((2/100)*FLOOR(MIN(Y$1, 100000),5000)/5000)+MIN((('DOEE Payment Calculator'!$I$12+0.4-($B67+(2/100)*FLOOR(MIN(Y$1, 100000),5000)/5000))/2), 0.4))))+$B67&gt;$B$5+0.2, 0, IF(OR(Y$1="", $B67=""), 0, IF($B67&gt;'DOEE Payment Calculator'!$I$12, 0,  ((2/100)*FLOOR(MIN(Y$1, 100000),5000)/5000)+MIN((('DOEE Payment Calculator'!$I$12+0.4-($B67+(2/100)*FLOOR(MIN(Y$1, 100000),5000)/5000))/2), 0.4))))</f>
        <v>0.61999999999999988</v>
      </c>
      <c r="Z67" s="19">
        <f t="shared" ref="Z67" si="1174">$B67+Y67</f>
        <v>2.0299999999999998</v>
      </c>
      <c r="AA67" s="16">
        <f>IF((IF(OR(AA$1="", $B67=""), 0, IF($B67&gt;'DOEE Payment Calculator'!$I$12, 0,  ((2/100)*FLOOR(MIN(AA$1, 100000),5000)/5000)+MIN((('DOEE Payment Calculator'!$I$12+0.4-($B67+(2/100)*FLOOR(MIN(AA$1, 100000),5000)/5000))/2), 0.4))))+$B67&gt;$B$5+0.2, 0, IF(OR(AA$1="", $B67=""), 0, IF($B67&gt;'DOEE Payment Calculator'!$I$12, 0,  ((2/100)*FLOOR(MIN(AA$1, 100000),5000)/5000)+MIN((('DOEE Payment Calculator'!$I$12+0.4-($B67+(2/100)*FLOOR(MIN(AA$1, 100000),5000)/5000))/2), 0.4))))</f>
        <v>0.62999999999999989</v>
      </c>
      <c r="AB67" s="19">
        <f t="shared" ref="AB67" si="1175">$B67+AA67</f>
        <v>2.04</v>
      </c>
      <c r="AC67" s="16">
        <f>IF((IF(OR(AC$1="", $B67=""), 0, IF($B67&gt;'DOEE Payment Calculator'!$I$12, 0,  ((2/100)*FLOOR(MIN(AC$1, 100000),5000)/5000)+MIN((('DOEE Payment Calculator'!$I$12+0.4-($B67+(2/100)*FLOOR(MIN(AC$1, 100000),5000)/5000))/2), 0.4))))+$B67&gt;$B$5+0.2, 0, IF(OR(AC$1="", $B67=""), 0, IF($B67&gt;'DOEE Payment Calculator'!$I$12, 0,  ((2/100)*FLOOR(MIN(AC$1, 100000),5000)/5000)+MIN((('DOEE Payment Calculator'!$I$12+0.4-($B67+(2/100)*FLOOR(MIN(AC$1, 100000),5000)/5000))/2), 0.4))))</f>
        <v>0.6399999999999999</v>
      </c>
      <c r="AD67" s="19">
        <f t="shared" ref="AD67" si="1176">$B67+AC67</f>
        <v>2.0499999999999998</v>
      </c>
      <c r="AE67" s="16">
        <f>IF((IF(OR(AE$1="", $B67=""), 0, IF($B67&gt;'DOEE Payment Calculator'!$I$12, 0,  ((2/100)*FLOOR(MIN(AE$1, 100000),5000)/5000)+MIN((('DOEE Payment Calculator'!$I$12+0.4-($B67+(2/100)*FLOOR(MIN(AE$1, 100000),5000)/5000))/2), 0.4))))+$B67&gt;$B$5+0.2, 0, IF(OR(AE$1="", $B67=""), 0, IF($B67&gt;'DOEE Payment Calculator'!$I$12, 0,  ((2/100)*FLOOR(MIN(AE$1, 100000),5000)/5000)+MIN((('DOEE Payment Calculator'!$I$12+0.4-($B67+(2/100)*FLOOR(MIN(AE$1, 100000),5000)/5000))/2), 0.4))))</f>
        <v>0.64999999999999991</v>
      </c>
      <c r="AF67" s="19">
        <f t="shared" ref="AF67" si="1177">$B67+AE67</f>
        <v>2.0599999999999996</v>
      </c>
      <c r="AG67" s="16">
        <f>IF((IF(OR(AG$1="", $B67=""), 0, IF($B67&gt;'DOEE Payment Calculator'!$I$12, 0,  ((2/100)*FLOOR(MIN(AG$1, 100000),5000)/5000)+MIN((('DOEE Payment Calculator'!$I$12+0.4-($B67+(2/100)*FLOOR(MIN(AG$1, 100000),5000)/5000))/2), 0.4))))+$B67&gt;$B$5+0.2, 0, IF(OR(AG$1="", $B67=""), 0, IF($B67&gt;'DOEE Payment Calculator'!$I$12, 0,  ((2/100)*FLOOR(MIN(AG$1, 100000),5000)/5000)+MIN((('DOEE Payment Calculator'!$I$12+0.4-($B67+(2/100)*FLOOR(MIN(AG$1, 100000),5000)/5000))/2), 0.4))))</f>
        <v>0.65999999999999992</v>
      </c>
      <c r="AH67" s="19">
        <f t="shared" ref="AH67" si="1178">$B67+AG67</f>
        <v>2.0699999999999998</v>
      </c>
      <c r="AI67" s="16">
        <f>IF((IF(OR(AI$1="", $B67=""), 0, IF($B67&gt;'DOEE Payment Calculator'!$I$12, 0,  ((2/100)*FLOOR(MIN(AI$1, 100000),5000)/5000)+MIN((('DOEE Payment Calculator'!$I$12+0.4-($B67+(2/100)*FLOOR(MIN(AI$1, 100000),5000)/5000))/2), 0.4))))+$B67&gt;$B$5+0.2, 0, IF(OR(AI$1="", $B67=""), 0, IF($B67&gt;'DOEE Payment Calculator'!$I$12, 0,  ((2/100)*FLOOR(MIN(AI$1, 100000),5000)/5000)+MIN((('DOEE Payment Calculator'!$I$12+0.4-($B67+(2/100)*FLOOR(MIN(AI$1, 100000),5000)/5000))/2), 0.4))))</f>
        <v>0.66999999999999993</v>
      </c>
      <c r="AJ67" s="19">
        <f t="shared" ref="AJ67" si="1179">$B67+AI67</f>
        <v>2.08</v>
      </c>
      <c r="AK67" s="16">
        <f>IF((IF(OR(AK$1="", $B67=""), 0, IF($B67&gt;'DOEE Payment Calculator'!$I$12, 0,  ((2/100)*FLOOR(MIN(AK$1, 100000),5000)/5000)+MIN((('DOEE Payment Calculator'!$I$12+0.4-($B67+(2/100)*FLOOR(MIN(AK$1, 100000),5000)/5000))/2), 0.4))))+$B67&gt;$B$5+0.2, 0, IF(OR(AK$1="", $B67=""), 0, IF($B67&gt;'DOEE Payment Calculator'!$I$12, 0,  ((2/100)*FLOOR(MIN(AK$1, 100000),5000)/5000)+MIN((('DOEE Payment Calculator'!$I$12+0.4-($B67+(2/100)*FLOOR(MIN(AK$1, 100000),5000)/5000))/2), 0.4))))</f>
        <v>0.67999999999999994</v>
      </c>
      <c r="AL67" s="19">
        <f t="shared" ref="AL67" si="1180">$B67+AK67</f>
        <v>2.09</v>
      </c>
      <c r="AM67" s="16">
        <f>IF((IF(OR(AM$1="", $B67=""), 0, IF($B67&gt;'DOEE Payment Calculator'!$I$12, 0,  ((2/100)*FLOOR(MIN(AM$1, 100000),5000)/5000)+MIN((('DOEE Payment Calculator'!$I$12+0.4-($B67+(2/100)*FLOOR(MIN(AM$1, 100000),5000)/5000))/2), 0.4))))+$B67&gt;$B$5+0.2, 0, IF(OR(AM$1="", $B67=""), 0, IF($B67&gt;'DOEE Payment Calculator'!$I$12, 0,  ((2/100)*FLOOR(MIN(AM$1, 100000),5000)/5000)+MIN((('DOEE Payment Calculator'!$I$12+0.4-($B67+(2/100)*FLOOR(MIN(AM$1, 100000),5000)/5000))/2), 0.4))))</f>
        <v>0.68999999999999984</v>
      </c>
      <c r="AN67" s="19">
        <f t="shared" ref="AN67" si="1181">$B67+AM67</f>
        <v>2.0999999999999996</v>
      </c>
      <c r="AO67" s="16">
        <f>IF((IF(OR(AO$1="", $B67=""), 0, IF($B67&gt;'DOEE Payment Calculator'!$I$12, 0,  ((2/100)*FLOOR(MIN(AO$1, 100000),5000)/5000)+MIN((('DOEE Payment Calculator'!$I$12+0.4-($B67+(2/100)*FLOOR(MIN(AO$1, 100000),5000)/5000))/2), 0.4))))+$B67&gt;$B$5+0.2, 0, IF(OR(AO$1="", $B67=""), 0, IF($B67&gt;'DOEE Payment Calculator'!$I$12, 0,  ((2/100)*FLOOR(MIN(AO$1, 100000),5000)/5000)+MIN((('DOEE Payment Calculator'!$I$12+0.4-($B67+(2/100)*FLOOR(MIN(AO$1, 100000),5000)/5000))/2), 0.4))))</f>
        <v>0.69999999999999984</v>
      </c>
      <c r="AP67" s="19">
        <f t="shared" ref="AP67" si="1182">$B67+AO67</f>
        <v>2.11</v>
      </c>
      <c r="AQ67" s="16">
        <f>IF((IF(OR(AQ$1="", $B67=""), 0, IF($B67&gt;'DOEE Payment Calculator'!$I$12, 0,  ((2/100)*FLOOR(MIN(AQ$1, 100000),5000)/5000)+MIN((('DOEE Payment Calculator'!$I$12+0.4-($B67+(2/100)*FLOOR(MIN(AQ$1, 100000),5000)/5000))/2), 0.4))))+$B67&gt;$B$5+0.2, 0, IF(OR(AQ$1="", $B67=""), 0, IF($B67&gt;'DOEE Payment Calculator'!$I$12, 0,  ((2/100)*FLOOR(MIN(AQ$1, 100000),5000)/5000)+MIN((('DOEE Payment Calculator'!$I$12+0.4-($B67+(2/100)*FLOOR(MIN(AQ$1, 100000),5000)/5000))/2), 0.4))))</f>
        <v>0.70999999999999985</v>
      </c>
      <c r="AR67" s="19">
        <f t="shared" ref="AR67" si="1183">$B67+AQ67</f>
        <v>2.1199999999999997</v>
      </c>
    </row>
    <row r="68" spans="2:44" ht="16.5" x14ac:dyDescent="0.3">
      <c r="B68" s="16">
        <f t="shared" si="23"/>
        <v>1.4</v>
      </c>
      <c r="C68" s="16">
        <f>IF((IF(OR(C$1="", $B68=""), 0, IF($B68&gt;'DOEE Payment Calculator'!$I$12, 0,  ((2/100)*FLOOR(MIN(C$1, 100000),5000)/5000)+MIN((('DOEE Payment Calculator'!$I$12+0.4-($B68+(2/100)*FLOOR(MIN(C$1, 100000),5000)/5000))/2), 0.4))))+$B68&gt;$B$5+0.2, 0, IF(OR(C$1="", $B68=""), 0, IF($B68&gt;'DOEE Payment Calculator'!$I$12, 0,  ((2/100)*FLOOR(MIN(C$1, 100000),5000)/5000)+MIN((('DOEE Payment Calculator'!$I$12+0.4-($B68+(2/100)*FLOOR(MIN(C$1, 100000),5000)/5000))/2), 0.4))))</f>
        <v>0.4</v>
      </c>
      <c r="D68" s="19">
        <f t="shared" si="594"/>
        <v>1.7999999999999998</v>
      </c>
      <c r="E68" s="16">
        <f>IF((IF(OR(E$1="", $B68=""), 0, IF($B68&gt;'DOEE Payment Calculator'!$I$12, 0,  ((2/100)*FLOOR(MIN(E$1, 100000),5000)/5000)+MIN((('DOEE Payment Calculator'!$I$12+0.4-($B68+(2/100)*FLOOR(MIN(E$1, 100000),5000)/5000))/2), 0.4))))+$B68&gt;$B$5+0.2, 0, IF(OR(E$1="", $B68=""), 0, IF($B68&gt;'DOEE Payment Calculator'!$I$12, 0,  ((2/100)*FLOOR(MIN(E$1, 100000),5000)/5000)+MIN((('DOEE Payment Calculator'!$I$12+0.4-($B68+(2/100)*FLOOR(MIN(E$1, 100000),5000)/5000))/2), 0.4))))</f>
        <v>0.42000000000000004</v>
      </c>
      <c r="F68" s="19">
        <f t="shared" si="3"/>
        <v>1.8199999999999998</v>
      </c>
      <c r="G68" s="16">
        <f>IF((IF(OR(G$1="", $B68=""), 0, IF($B68&gt;'DOEE Payment Calculator'!$I$12, 0,  ((2/100)*FLOOR(MIN(G$1, 100000),5000)/5000)+MIN((('DOEE Payment Calculator'!$I$12+0.4-($B68+(2/100)*FLOOR(MIN(G$1, 100000),5000)/5000))/2), 0.4))))+$B68&gt;$B$5+0.2, 0, IF(OR(G$1="", $B68=""), 0, IF($B68&gt;'DOEE Payment Calculator'!$I$12, 0,  ((2/100)*FLOOR(MIN(G$1, 100000),5000)/5000)+MIN((('DOEE Payment Calculator'!$I$12+0.4-($B68+(2/100)*FLOOR(MIN(G$1, 100000),5000)/5000))/2), 0.4))))</f>
        <v>0.44</v>
      </c>
      <c r="H68" s="19">
        <f t="shared" ref="H68" si="1184">$B68+G68</f>
        <v>1.8399999999999999</v>
      </c>
      <c r="I68" s="16">
        <f>IF((IF(OR(I$1="", $B68=""), 0, IF($B68&gt;'DOEE Payment Calculator'!$I$12, 0,  ((2/100)*FLOOR(MIN(I$1, 100000),5000)/5000)+MIN((('DOEE Payment Calculator'!$I$12+0.4-($B68+(2/100)*FLOOR(MIN(I$1, 100000),5000)/5000))/2), 0.4))))+$B68&gt;$B$5+0.2, 0, IF(OR(I$1="", $B68=""), 0, IF($B68&gt;'DOEE Payment Calculator'!$I$12, 0,  ((2/100)*FLOOR(MIN(I$1, 100000),5000)/5000)+MIN((('DOEE Payment Calculator'!$I$12+0.4-($B68+(2/100)*FLOOR(MIN(I$1, 100000),5000)/5000))/2), 0.4))))</f>
        <v>0.46</v>
      </c>
      <c r="J68" s="19">
        <f t="shared" ref="J68" si="1185">$B68+I68</f>
        <v>1.8599999999999999</v>
      </c>
      <c r="K68" s="16">
        <f>IF((IF(OR(K$1="", $B68=""), 0, IF($B68&gt;'DOEE Payment Calculator'!$I$12, 0,  ((2/100)*FLOOR(MIN(K$1, 100000),5000)/5000)+MIN((('DOEE Payment Calculator'!$I$12+0.4-($B68+(2/100)*FLOOR(MIN(K$1, 100000),5000)/5000))/2), 0.4))))+$B68&gt;$B$5+0.2, 0, IF(OR(K$1="", $B68=""), 0, IF($B68&gt;'DOEE Payment Calculator'!$I$12, 0,  ((2/100)*FLOOR(MIN(K$1, 100000),5000)/5000)+MIN((('DOEE Payment Calculator'!$I$12+0.4-($B68+(2/100)*FLOOR(MIN(K$1, 100000),5000)/5000))/2), 0.4))))</f>
        <v>0.48000000000000004</v>
      </c>
      <c r="L68" s="19">
        <f t="shared" ref="L68" si="1186">$B68+K68</f>
        <v>1.88</v>
      </c>
      <c r="M68" s="16">
        <f>IF((IF(OR(M$1="", $B68=""), 0, IF($B68&gt;'DOEE Payment Calculator'!$I$12, 0,  ((2/100)*FLOOR(MIN(M$1, 100000),5000)/5000)+MIN((('DOEE Payment Calculator'!$I$12+0.4-($B68+(2/100)*FLOOR(MIN(M$1, 100000),5000)/5000))/2), 0.4))))+$B68&gt;$B$5+0.2, 0, IF(OR(M$1="", $B68=""), 0, IF($B68&gt;'DOEE Payment Calculator'!$I$12, 0,  ((2/100)*FLOOR(MIN(M$1, 100000),5000)/5000)+MIN((('DOEE Payment Calculator'!$I$12+0.4-($B68+(2/100)*FLOOR(MIN(M$1, 100000),5000)/5000))/2), 0.4))))</f>
        <v>0.5</v>
      </c>
      <c r="N68" s="19">
        <f t="shared" ref="N68" si="1187">$B68+M68</f>
        <v>1.9</v>
      </c>
      <c r="O68" s="16">
        <f>IF((IF(OR(O$1="", $B68=""), 0, IF($B68&gt;'DOEE Payment Calculator'!$I$12, 0,  ((2/100)*FLOOR(MIN(O$1, 100000),5000)/5000)+MIN((('DOEE Payment Calculator'!$I$12+0.4-($B68+(2/100)*FLOOR(MIN(O$1, 100000),5000)/5000))/2), 0.4))))+$B68&gt;$B$5+0.2, 0, IF(OR(O$1="", $B68=""), 0, IF($B68&gt;'DOEE Payment Calculator'!$I$12, 0,  ((2/100)*FLOOR(MIN(O$1, 100000),5000)/5000)+MIN((('DOEE Payment Calculator'!$I$12+0.4-($B68+(2/100)*FLOOR(MIN(O$1, 100000),5000)/5000))/2), 0.4))))</f>
        <v>0.52</v>
      </c>
      <c r="P68" s="19">
        <f t="shared" ref="P68" si="1188">$B68+O68</f>
        <v>1.92</v>
      </c>
      <c r="Q68" s="16">
        <f>IF((IF(OR(Q$1="", $B68=""), 0, IF($B68&gt;'DOEE Payment Calculator'!$I$12, 0,  ((2/100)*FLOOR(MIN(Q$1, 100000),5000)/5000)+MIN((('DOEE Payment Calculator'!$I$12+0.4-($B68+(2/100)*FLOOR(MIN(Q$1, 100000),5000)/5000))/2), 0.4))))+$B68&gt;$B$5+0.2, 0, IF(OR(Q$1="", $B68=""), 0, IF($B68&gt;'DOEE Payment Calculator'!$I$12, 0,  ((2/100)*FLOOR(MIN(Q$1, 100000),5000)/5000)+MIN((('DOEE Payment Calculator'!$I$12+0.4-($B68+(2/100)*FLOOR(MIN(Q$1, 100000),5000)/5000))/2), 0.4))))</f>
        <v>0.54</v>
      </c>
      <c r="R68" s="19">
        <f t="shared" ref="R68" si="1189">$B68+Q68</f>
        <v>1.94</v>
      </c>
      <c r="S68" s="16">
        <f>IF((IF(OR(S$1="", $B68=""), 0, IF($B68&gt;'DOEE Payment Calculator'!$I$12, 0,  ((2/100)*FLOOR(MIN(S$1, 100000),5000)/5000)+MIN((('DOEE Payment Calculator'!$I$12+0.4-($B68+(2/100)*FLOOR(MIN(S$1, 100000),5000)/5000))/2), 0.4))))+$B68&gt;$B$5+0.2, 0, IF(OR(S$1="", $B68=""), 0, IF($B68&gt;'DOEE Payment Calculator'!$I$12, 0,  ((2/100)*FLOOR(MIN(S$1, 100000),5000)/5000)+MIN((('DOEE Payment Calculator'!$I$12+0.4-($B68+(2/100)*FLOOR(MIN(S$1, 100000),5000)/5000))/2), 0.4))))</f>
        <v>0.56000000000000005</v>
      </c>
      <c r="T68" s="19">
        <f t="shared" ref="T68" si="1190">$B68+S68</f>
        <v>1.96</v>
      </c>
      <c r="U68" s="16">
        <f>IF((IF(OR(U$1="", $B68=""), 0, IF($B68&gt;'DOEE Payment Calculator'!$I$12, 0,  ((2/100)*FLOOR(MIN(U$1, 100000),5000)/5000)+MIN((('DOEE Payment Calculator'!$I$12+0.4-($B68+(2/100)*FLOOR(MIN(U$1, 100000),5000)/5000))/2), 0.4))))+$B68&gt;$B$5+0.2, 0, IF(OR(U$1="", $B68=""), 0, IF($B68&gt;'DOEE Payment Calculator'!$I$12, 0,  ((2/100)*FLOOR(MIN(U$1, 100000),5000)/5000)+MIN((('DOEE Payment Calculator'!$I$12+0.4-($B68+(2/100)*FLOOR(MIN(U$1, 100000),5000)/5000))/2), 0.4))))</f>
        <v>0.58000000000000007</v>
      </c>
      <c r="V68" s="19">
        <f t="shared" ref="V68" si="1191">$B68+U68</f>
        <v>1.98</v>
      </c>
      <c r="W68" s="16">
        <f>IF((IF(OR(W$1="", $B68=""), 0, IF($B68&gt;'DOEE Payment Calculator'!$I$12, 0,  ((2/100)*FLOOR(MIN(W$1, 100000),5000)/5000)+MIN((('DOEE Payment Calculator'!$I$12+0.4-($B68+(2/100)*FLOOR(MIN(W$1, 100000),5000)/5000))/2), 0.4))))+$B68&gt;$B$5+0.2, 0, IF(OR(W$1="", $B68=""), 0, IF($B68&gt;'DOEE Payment Calculator'!$I$12, 0,  ((2/100)*FLOOR(MIN(W$1, 100000),5000)/5000)+MIN((('DOEE Payment Calculator'!$I$12+0.4-($B68+(2/100)*FLOOR(MIN(W$1, 100000),5000)/5000))/2), 0.4))))</f>
        <v>0.60000000000000009</v>
      </c>
      <c r="X68" s="19">
        <f t="shared" ref="X68" si="1192">$B68+W68</f>
        <v>2</v>
      </c>
      <c r="Y68" s="16">
        <f>IF((IF(OR(Y$1="", $B68=""), 0, IF($B68&gt;'DOEE Payment Calculator'!$I$12, 0,  ((2/100)*FLOOR(MIN(Y$1, 100000),5000)/5000)+MIN((('DOEE Payment Calculator'!$I$12+0.4-($B68+(2/100)*FLOOR(MIN(Y$1, 100000),5000)/5000))/2), 0.4))))+$B68&gt;$B$5+0.2, 0, IF(OR(Y$1="", $B68=""), 0, IF($B68&gt;'DOEE Payment Calculator'!$I$12, 0,  ((2/100)*FLOOR(MIN(Y$1, 100000),5000)/5000)+MIN((('DOEE Payment Calculator'!$I$12+0.4-($B68+(2/100)*FLOOR(MIN(Y$1, 100000),5000)/5000))/2), 0.4))))</f>
        <v>0.62</v>
      </c>
      <c r="Z68" s="19">
        <f t="shared" ref="Z68" si="1193">$B68+Y68</f>
        <v>2.02</v>
      </c>
      <c r="AA68" s="16">
        <f>IF((IF(OR(AA$1="", $B68=""), 0, IF($B68&gt;'DOEE Payment Calculator'!$I$12, 0,  ((2/100)*FLOOR(MIN(AA$1, 100000),5000)/5000)+MIN((('DOEE Payment Calculator'!$I$12+0.4-($B68+(2/100)*FLOOR(MIN(AA$1, 100000),5000)/5000))/2), 0.4))))+$B68&gt;$B$5+0.2, 0, IF(OR(AA$1="", $B68=""), 0, IF($B68&gt;'DOEE Payment Calculator'!$I$12, 0,  ((2/100)*FLOOR(MIN(AA$1, 100000),5000)/5000)+MIN((('DOEE Payment Calculator'!$I$12+0.4-($B68+(2/100)*FLOOR(MIN(AA$1, 100000),5000)/5000))/2), 0.4))))</f>
        <v>0.6349999999999999</v>
      </c>
      <c r="AB68" s="19">
        <f t="shared" ref="AB68" si="1194">$B68+AA68</f>
        <v>2.0349999999999997</v>
      </c>
      <c r="AC68" s="16">
        <f>IF((IF(OR(AC$1="", $B68=""), 0, IF($B68&gt;'DOEE Payment Calculator'!$I$12, 0,  ((2/100)*FLOOR(MIN(AC$1, 100000),5000)/5000)+MIN((('DOEE Payment Calculator'!$I$12+0.4-($B68+(2/100)*FLOOR(MIN(AC$1, 100000),5000)/5000))/2), 0.4))))+$B68&gt;$B$5+0.2, 0, IF(OR(AC$1="", $B68=""), 0, IF($B68&gt;'DOEE Payment Calculator'!$I$12, 0,  ((2/100)*FLOOR(MIN(AC$1, 100000),5000)/5000)+MIN((('DOEE Payment Calculator'!$I$12+0.4-($B68+(2/100)*FLOOR(MIN(AC$1, 100000),5000)/5000))/2), 0.4))))</f>
        <v>0.64499999999999991</v>
      </c>
      <c r="AD68" s="19">
        <f t="shared" ref="AD68" si="1195">$B68+AC68</f>
        <v>2.0449999999999999</v>
      </c>
      <c r="AE68" s="16">
        <f>IF((IF(OR(AE$1="", $B68=""), 0, IF($B68&gt;'DOEE Payment Calculator'!$I$12, 0,  ((2/100)*FLOOR(MIN(AE$1, 100000),5000)/5000)+MIN((('DOEE Payment Calculator'!$I$12+0.4-($B68+(2/100)*FLOOR(MIN(AE$1, 100000),5000)/5000))/2), 0.4))))+$B68&gt;$B$5+0.2, 0, IF(OR(AE$1="", $B68=""), 0, IF($B68&gt;'DOEE Payment Calculator'!$I$12, 0,  ((2/100)*FLOOR(MIN(AE$1, 100000),5000)/5000)+MIN((('DOEE Payment Calculator'!$I$12+0.4-($B68+(2/100)*FLOOR(MIN(AE$1, 100000),5000)/5000))/2), 0.4))))</f>
        <v>0.65499999999999992</v>
      </c>
      <c r="AF68" s="19">
        <f t="shared" ref="AF68" si="1196">$B68+AE68</f>
        <v>2.0549999999999997</v>
      </c>
      <c r="AG68" s="16">
        <f>IF((IF(OR(AG$1="", $B68=""), 0, IF($B68&gt;'DOEE Payment Calculator'!$I$12, 0,  ((2/100)*FLOOR(MIN(AG$1, 100000),5000)/5000)+MIN((('DOEE Payment Calculator'!$I$12+0.4-($B68+(2/100)*FLOOR(MIN(AG$1, 100000),5000)/5000))/2), 0.4))))+$B68&gt;$B$5+0.2, 0, IF(OR(AG$1="", $B68=""), 0, IF($B68&gt;'DOEE Payment Calculator'!$I$12, 0,  ((2/100)*FLOOR(MIN(AG$1, 100000),5000)/5000)+MIN((('DOEE Payment Calculator'!$I$12+0.4-($B68+(2/100)*FLOOR(MIN(AG$1, 100000),5000)/5000))/2), 0.4))))</f>
        <v>0.66499999999999981</v>
      </c>
      <c r="AH68" s="19">
        <f t="shared" ref="AH68" si="1197">$B68+AG68</f>
        <v>2.0649999999999995</v>
      </c>
      <c r="AI68" s="16">
        <f>IF((IF(OR(AI$1="", $B68=""), 0, IF($B68&gt;'DOEE Payment Calculator'!$I$12, 0,  ((2/100)*FLOOR(MIN(AI$1, 100000),5000)/5000)+MIN((('DOEE Payment Calculator'!$I$12+0.4-($B68+(2/100)*FLOOR(MIN(AI$1, 100000),5000)/5000))/2), 0.4))))+$B68&gt;$B$5+0.2, 0, IF(OR(AI$1="", $B68=""), 0, IF($B68&gt;'DOEE Payment Calculator'!$I$12, 0,  ((2/100)*FLOOR(MIN(AI$1, 100000),5000)/5000)+MIN((('DOEE Payment Calculator'!$I$12+0.4-($B68+(2/100)*FLOOR(MIN(AI$1, 100000),5000)/5000))/2), 0.4))))</f>
        <v>0.67499999999999982</v>
      </c>
      <c r="AJ68" s="19">
        <f t="shared" ref="AJ68" si="1198">$B68+AI68</f>
        <v>2.0749999999999997</v>
      </c>
      <c r="AK68" s="16">
        <f>IF((IF(OR(AK$1="", $B68=""), 0, IF($B68&gt;'DOEE Payment Calculator'!$I$12, 0,  ((2/100)*FLOOR(MIN(AK$1, 100000),5000)/5000)+MIN((('DOEE Payment Calculator'!$I$12+0.4-($B68+(2/100)*FLOOR(MIN(AK$1, 100000),5000)/5000))/2), 0.4))))+$B68&gt;$B$5+0.2, 0, IF(OR(AK$1="", $B68=""), 0, IF($B68&gt;'DOEE Payment Calculator'!$I$12, 0,  ((2/100)*FLOOR(MIN(AK$1, 100000),5000)/5000)+MIN((('DOEE Payment Calculator'!$I$12+0.4-($B68+(2/100)*FLOOR(MIN(AK$1, 100000),5000)/5000))/2), 0.4))))</f>
        <v>0.68499999999999983</v>
      </c>
      <c r="AL68" s="19">
        <f t="shared" ref="AL68" si="1199">$B68+AK68</f>
        <v>2.085</v>
      </c>
      <c r="AM68" s="16">
        <f>IF((IF(OR(AM$1="", $B68=""), 0, IF($B68&gt;'DOEE Payment Calculator'!$I$12, 0,  ((2/100)*FLOOR(MIN(AM$1, 100000),5000)/5000)+MIN((('DOEE Payment Calculator'!$I$12+0.4-($B68+(2/100)*FLOOR(MIN(AM$1, 100000),5000)/5000))/2), 0.4))))+$B68&gt;$B$5+0.2, 0, IF(OR(AM$1="", $B68=""), 0, IF($B68&gt;'DOEE Payment Calculator'!$I$12, 0,  ((2/100)*FLOOR(MIN(AM$1, 100000),5000)/5000)+MIN((('DOEE Payment Calculator'!$I$12+0.4-($B68+(2/100)*FLOOR(MIN(AM$1, 100000),5000)/5000))/2), 0.4))))</f>
        <v>0.69499999999999995</v>
      </c>
      <c r="AN68" s="19">
        <f t="shared" ref="AN68" si="1200">$B68+AM68</f>
        <v>2.0949999999999998</v>
      </c>
      <c r="AO68" s="16">
        <f>IF((IF(OR(AO$1="", $B68=""), 0, IF($B68&gt;'DOEE Payment Calculator'!$I$12, 0,  ((2/100)*FLOOR(MIN(AO$1, 100000),5000)/5000)+MIN((('DOEE Payment Calculator'!$I$12+0.4-($B68+(2/100)*FLOOR(MIN(AO$1, 100000),5000)/5000))/2), 0.4))))+$B68&gt;$B$5+0.2, 0, IF(OR(AO$1="", $B68=""), 0, IF($B68&gt;'DOEE Payment Calculator'!$I$12, 0,  ((2/100)*FLOOR(MIN(AO$1, 100000),5000)/5000)+MIN((('DOEE Payment Calculator'!$I$12+0.4-($B68+(2/100)*FLOOR(MIN(AO$1, 100000),5000)/5000))/2), 0.4))))</f>
        <v>0.70499999999999996</v>
      </c>
      <c r="AP68" s="19">
        <f t="shared" ref="AP68" si="1201">$B68+AO68</f>
        <v>2.105</v>
      </c>
      <c r="AQ68" s="16">
        <f>IF((IF(OR(AQ$1="", $B68=""), 0, IF($B68&gt;'DOEE Payment Calculator'!$I$12, 0,  ((2/100)*FLOOR(MIN(AQ$1, 100000),5000)/5000)+MIN((('DOEE Payment Calculator'!$I$12+0.4-($B68+(2/100)*FLOOR(MIN(AQ$1, 100000),5000)/5000))/2), 0.4))))+$B68&gt;$B$5+0.2, 0, IF(OR(AQ$1="", $B68=""), 0, IF($B68&gt;'DOEE Payment Calculator'!$I$12, 0,  ((2/100)*FLOOR(MIN(AQ$1, 100000),5000)/5000)+MIN((('DOEE Payment Calculator'!$I$12+0.4-($B68+(2/100)*FLOOR(MIN(AQ$1, 100000),5000)/5000))/2), 0.4))))</f>
        <v>0.71499999999999997</v>
      </c>
      <c r="AR68" s="19">
        <f t="shared" ref="AR68" si="1202">$B68+AQ68</f>
        <v>2.1149999999999998</v>
      </c>
    </row>
    <row r="69" spans="2:44" ht="16.5" x14ac:dyDescent="0.3">
      <c r="B69" s="16">
        <f t="shared" si="23"/>
        <v>1.39</v>
      </c>
      <c r="C69" s="16">
        <f>IF((IF(OR(C$1="", $B69=""), 0, IF($B69&gt;'DOEE Payment Calculator'!$I$12, 0,  ((2/100)*FLOOR(MIN(C$1, 100000),5000)/5000)+MIN((('DOEE Payment Calculator'!$I$12+0.4-($B69+(2/100)*FLOOR(MIN(C$1, 100000),5000)/5000))/2), 0.4))))+$B69&gt;$B$5+0.2, 0, IF(OR(C$1="", $B69=""), 0, IF($B69&gt;'DOEE Payment Calculator'!$I$12, 0,  ((2/100)*FLOOR(MIN(C$1, 100000),5000)/5000)+MIN((('DOEE Payment Calculator'!$I$12+0.4-($B69+(2/100)*FLOOR(MIN(C$1, 100000),5000)/5000))/2), 0.4))))</f>
        <v>0.4</v>
      </c>
      <c r="D69" s="19">
        <f t="shared" ref="D69:D85" si="1203">$B69+C69</f>
        <v>1.79</v>
      </c>
      <c r="E69" s="16">
        <f>IF((IF(OR(E$1="", $B69=""), 0, IF($B69&gt;'DOEE Payment Calculator'!$I$12, 0,  ((2/100)*FLOOR(MIN(E$1, 100000),5000)/5000)+MIN((('DOEE Payment Calculator'!$I$12+0.4-($B69+(2/100)*FLOOR(MIN(E$1, 100000),5000)/5000))/2), 0.4))))+$B69&gt;$B$5+0.2, 0, IF(OR(E$1="", $B69=""), 0, IF($B69&gt;'DOEE Payment Calculator'!$I$12, 0,  ((2/100)*FLOOR(MIN(E$1, 100000),5000)/5000)+MIN((('DOEE Payment Calculator'!$I$12+0.4-($B69+(2/100)*FLOOR(MIN(E$1, 100000),5000)/5000))/2), 0.4))))</f>
        <v>0.42000000000000004</v>
      </c>
      <c r="F69" s="19">
        <f t="shared" si="3"/>
        <v>1.81</v>
      </c>
      <c r="G69" s="16">
        <f>IF((IF(OR(G$1="", $B69=""), 0, IF($B69&gt;'DOEE Payment Calculator'!$I$12, 0,  ((2/100)*FLOOR(MIN(G$1, 100000),5000)/5000)+MIN((('DOEE Payment Calculator'!$I$12+0.4-($B69+(2/100)*FLOOR(MIN(G$1, 100000),5000)/5000))/2), 0.4))))+$B69&gt;$B$5+0.2, 0, IF(OR(G$1="", $B69=""), 0, IF($B69&gt;'DOEE Payment Calculator'!$I$12, 0,  ((2/100)*FLOOR(MIN(G$1, 100000),5000)/5000)+MIN((('DOEE Payment Calculator'!$I$12+0.4-($B69+(2/100)*FLOOR(MIN(G$1, 100000),5000)/5000))/2), 0.4))))</f>
        <v>0.44</v>
      </c>
      <c r="H69" s="19">
        <f t="shared" ref="H69" si="1204">$B69+G69</f>
        <v>1.8299999999999998</v>
      </c>
      <c r="I69" s="16">
        <f>IF((IF(OR(I$1="", $B69=""), 0, IF($B69&gt;'DOEE Payment Calculator'!$I$12, 0,  ((2/100)*FLOOR(MIN(I$1, 100000),5000)/5000)+MIN((('DOEE Payment Calculator'!$I$12+0.4-($B69+(2/100)*FLOOR(MIN(I$1, 100000),5000)/5000))/2), 0.4))))+$B69&gt;$B$5+0.2, 0, IF(OR(I$1="", $B69=""), 0, IF($B69&gt;'DOEE Payment Calculator'!$I$12, 0,  ((2/100)*FLOOR(MIN(I$1, 100000),5000)/5000)+MIN((('DOEE Payment Calculator'!$I$12+0.4-($B69+(2/100)*FLOOR(MIN(I$1, 100000),5000)/5000))/2), 0.4))))</f>
        <v>0.46</v>
      </c>
      <c r="J69" s="19">
        <f t="shared" ref="J69" si="1205">$B69+I69</f>
        <v>1.8499999999999999</v>
      </c>
      <c r="K69" s="16">
        <f>IF((IF(OR(K$1="", $B69=""), 0, IF($B69&gt;'DOEE Payment Calculator'!$I$12, 0,  ((2/100)*FLOOR(MIN(K$1, 100000),5000)/5000)+MIN((('DOEE Payment Calculator'!$I$12+0.4-($B69+(2/100)*FLOOR(MIN(K$1, 100000),5000)/5000))/2), 0.4))))+$B69&gt;$B$5+0.2, 0, IF(OR(K$1="", $B69=""), 0, IF($B69&gt;'DOEE Payment Calculator'!$I$12, 0,  ((2/100)*FLOOR(MIN(K$1, 100000),5000)/5000)+MIN((('DOEE Payment Calculator'!$I$12+0.4-($B69+(2/100)*FLOOR(MIN(K$1, 100000),5000)/5000))/2), 0.4))))</f>
        <v>0.48000000000000004</v>
      </c>
      <c r="L69" s="19">
        <f t="shared" ref="L69" si="1206">$B69+K69</f>
        <v>1.8699999999999999</v>
      </c>
      <c r="M69" s="16">
        <f>IF((IF(OR(M$1="", $B69=""), 0, IF($B69&gt;'DOEE Payment Calculator'!$I$12, 0,  ((2/100)*FLOOR(MIN(M$1, 100000),5000)/5000)+MIN((('DOEE Payment Calculator'!$I$12+0.4-($B69+(2/100)*FLOOR(MIN(M$1, 100000),5000)/5000))/2), 0.4))))+$B69&gt;$B$5+0.2, 0, IF(OR(M$1="", $B69=""), 0, IF($B69&gt;'DOEE Payment Calculator'!$I$12, 0,  ((2/100)*FLOOR(MIN(M$1, 100000),5000)/5000)+MIN((('DOEE Payment Calculator'!$I$12+0.4-($B69+(2/100)*FLOOR(MIN(M$1, 100000),5000)/5000))/2), 0.4))))</f>
        <v>0.5</v>
      </c>
      <c r="N69" s="19">
        <f t="shared" ref="N69" si="1207">$B69+M69</f>
        <v>1.89</v>
      </c>
      <c r="O69" s="16">
        <f>IF((IF(OR(O$1="", $B69=""), 0, IF($B69&gt;'DOEE Payment Calculator'!$I$12, 0,  ((2/100)*FLOOR(MIN(O$1, 100000),5000)/5000)+MIN((('DOEE Payment Calculator'!$I$12+0.4-($B69+(2/100)*FLOOR(MIN(O$1, 100000),5000)/5000))/2), 0.4))))+$B69&gt;$B$5+0.2, 0, IF(OR(O$1="", $B69=""), 0, IF($B69&gt;'DOEE Payment Calculator'!$I$12, 0,  ((2/100)*FLOOR(MIN(O$1, 100000),5000)/5000)+MIN((('DOEE Payment Calculator'!$I$12+0.4-($B69+(2/100)*FLOOR(MIN(O$1, 100000),5000)/5000))/2), 0.4))))</f>
        <v>0.52</v>
      </c>
      <c r="P69" s="19">
        <f t="shared" ref="P69" si="1208">$B69+O69</f>
        <v>1.91</v>
      </c>
      <c r="Q69" s="16">
        <f>IF((IF(OR(Q$1="", $B69=""), 0, IF($B69&gt;'DOEE Payment Calculator'!$I$12, 0,  ((2/100)*FLOOR(MIN(Q$1, 100000),5000)/5000)+MIN((('DOEE Payment Calculator'!$I$12+0.4-($B69+(2/100)*FLOOR(MIN(Q$1, 100000),5000)/5000))/2), 0.4))))+$B69&gt;$B$5+0.2, 0, IF(OR(Q$1="", $B69=""), 0, IF($B69&gt;'DOEE Payment Calculator'!$I$12, 0,  ((2/100)*FLOOR(MIN(Q$1, 100000),5000)/5000)+MIN((('DOEE Payment Calculator'!$I$12+0.4-($B69+(2/100)*FLOOR(MIN(Q$1, 100000),5000)/5000))/2), 0.4))))</f>
        <v>0.54</v>
      </c>
      <c r="R69" s="19">
        <f t="shared" ref="R69" si="1209">$B69+Q69</f>
        <v>1.93</v>
      </c>
      <c r="S69" s="16">
        <f>IF((IF(OR(S$1="", $B69=""), 0, IF($B69&gt;'DOEE Payment Calculator'!$I$12, 0,  ((2/100)*FLOOR(MIN(S$1, 100000),5000)/5000)+MIN((('DOEE Payment Calculator'!$I$12+0.4-($B69+(2/100)*FLOOR(MIN(S$1, 100000),5000)/5000))/2), 0.4))))+$B69&gt;$B$5+0.2, 0, IF(OR(S$1="", $B69=""), 0, IF($B69&gt;'DOEE Payment Calculator'!$I$12, 0,  ((2/100)*FLOOR(MIN(S$1, 100000),5000)/5000)+MIN((('DOEE Payment Calculator'!$I$12+0.4-($B69+(2/100)*FLOOR(MIN(S$1, 100000),5000)/5000))/2), 0.4))))</f>
        <v>0.56000000000000005</v>
      </c>
      <c r="T69" s="19">
        <f t="shared" ref="T69" si="1210">$B69+S69</f>
        <v>1.95</v>
      </c>
      <c r="U69" s="16">
        <f>IF((IF(OR(U$1="", $B69=""), 0, IF($B69&gt;'DOEE Payment Calculator'!$I$12, 0,  ((2/100)*FLOOR(MIN(U$1, 100000),5000)/5000)+MIN((('DOEE Payment Calculator'!$I$12+0.4-($B69+(2/100)*FLOOR(MIN(U$1, 100000),5000)/5000))/2), 0.4))))+$B69&gt;$B$5+0.2, 0, IF(OR(U$1="", $B69=""), 0, IF($B69&gt;'DOEE Payment Calculator'!$I$12, 0,  ((2/100)*FLOOR(MIN(U$1, 100000),5000)/5000)+MIN((('DOEE Payment Calculator'!$I$12+0.4-($B69+(2/100)*FLOOR(MIN(U$1, 100000),5000)/5000))/2), 0.4))))</f>
        <v>0.58000000000000007</v>
      </c>
      <c r="V69" s="19">
        <f t="shared" ref="V69" si="1211">$B69+U69</f>
        <v>1.97</v>
      </c>
      <c r="W69" s="16">
        <f>IF((IF(OR(W$1="", $B69=""), 0, IF($B69&gt;'DOEE Payment Calculator'!$I$12, 0,  ((2/100)*FLOOR(MIN(W$1, 100000),5000)/5000)+MIN((('DOEE Payment Calculator'!$I$12+0.4-($B69+(2/100)*FLOOR(MIN(W$1, 100000),5000)/5000))/2), 0.4))))+$B69&gt;$B$5+0.2, 0, IF(OR(W$1="", $B69=""), 0, IF($B69&gt;'DOEE Payment Calculator'!$I$12, 0,  ((2/100)*FLOOR(MIN(W$1, 100000),5000)/5000)+MIN((('DOEE Payment Calculator'!$I$12+0.4-($B69+(2/100)*FLOOR(MIN(W$1, 100000),5000)/5000))/2), 0.4))))</f>
        <v>0.60000000000000009</v>
      </c>
      <c r="X69" s="19">
        <f t="shared" ref="X69" si="1212">$B69+W69</f>
        <v>1.99</v>
      </c>
      <c r="Y69" s="16">
        <f>IF((IF(OR(Y$1="", $B69=""), 0, IF($B69&gt;'DOEE Payment Calculator'!$I$12, 0,  ((2/100)*FLOOR(MIN(Y$1, 100000),5000)/5000)+MIN((('DOEE Payment Calculator'!$I$12+0.4-($B69+(2/100)*FLOOR(MIN(Y$1, 100000),5000)/5000))/2), 0.4))))+$B69&gt;$B$5+0.2, 0, IF(OR(Y$1="", $B69=""), 0, IF($B69&gt;'DOEE Payment Calculator'!$I$12, 0,  ((2/100)*FLOOR(MIN(Y$1, 100000),5000)/5000)+MIN((('DOEE Payment Calculator'!$I$12+0.4-($B69+(2/100)*FLOOR(MIN(Y$1, 100000),5000)/5000))/2), 0.4))))</f>
        <v>0.62</v>
      </c>
      <c r="Z69" s="19">
        <f t="shared" ref="Z69" si="1213">$B69+Y69</f>
        <v>2.0099999999999998</v>
      </c>
      <c r="AA69" s="16">
        <f>IF((IF(OR(AA$1="", $B69=""), 0, IF($B69&gt;'DOEE Payment Calculator'!$I$12, 0,  ((2/100)*FLOOR(MIN(AA$1, 100000),5000)/5000)+MIN((('DOEE Payment Calculator'!$I$12+0.4-($B69+(2/100)*FLOOR(MIN(AA$1, 100000),5000)/5000))/2), 0.4))))+$B69&gt;$B$5+0.2, 0, IF(OR(AA$1="", $B69=""), 0, IF($B69&gt;'DOEE Payment Calculator'!$I$12, 0,  ((2/100)*FLOOR(MIN(AA$1, 100000),5000)/5000)+MIN((('DOEE Payment Calculator'!$I$12+0.4-($B69+(2/100)*FLOOR(MIN(AA$1, 100000),5000)/5000))/2), 0.4))))</f>
        <v>0.6399999999999999</v>
      </c>
      <c r="AB69" s="19">
        <f t="shared" ref="AB69" si="1214">$B69+AA69</f>
        <v>2.0299999999999998</v>
      </c>
      <c r="AC69" s="16">
        <f>IF((IF(OR(AC$1="", $B69=""), 0, IF($B69&gt;'DOEE Payment Calculator'!$I$12, 0,  ((2/100)*FLOOR(MIN(AC$1, 100000),5000)/5000)+MIN((('DOEE Payment Calculator'!$I$12+0.4-($B69+(2/100)*FLOOR(MIN(AC$1, 100000),5000)/5000))/2), 0.4))))+$B69&gt;$B$5+0.2, 0, IF(OR(AC$1="", $B69=""), 0, IF($B69&gt;'DOEE Payment Calculator'!$I$12, 0,  ((2/100)*FLOOR(MIN(AC$1, 100000),5000)/5000)+MIN((('DOEE Payment Calculator'!$I$12+0.4-($B69+(2/100)*FLOOR(MIN(AC$1, 100000),5000)/5000))/2), 0.4))))</f>
        <v>0.64999999999999991</v>
      </c>
      <c r="AD69" s="19">
        <f t="shared" ref="AD69" si="1215">$B69+AC69</f>
        <v>2.04</v>
      </c>
      <c r="AE69" s="16">
        <f>IF((IF(OR(AE$1="", $B69=""), 0, IF($B69&gt;'DOEE Payment Calculator'!$I$12, 0,  ((2/100)*FLOOR(MIN(AE$1, 100000),5000)/5000)+MIN((('DOEE Payment Calculator'!$I$12+0.4-($B69+(2/100)*FLOOR(MIN(AE$1, 100000),5000)/5000))/2), 0.4))))+$B69&gt;$B$5+0.2, 0, IF(OR(AE$1="", $B69=""), 0, IF($B69&gt;'DOEE Payment Calculator'!$I$12, 0,  ((2/100)*FLOOR(MIN(AE$1, 100000),5000)/5000)+MIN((('DOEE Payment Calculator'!$I$12+0.4-($B69+(2/100)*FLOOR(MIN(AE$1, 100000),5000)/5000))/2), 0.4))))</f>
        <v>0.65999999999999992</v>
      </c>
      <c r="AF69" s="19">
        <f t="shared" ref="AF69" si="1216">$B69+AE69</f>
        <v>2.0499999999999998</v>
      </c>
      <c r="AG69" s="16">
        <f>IF((IF(OR(AG$1="", $B69=""), 0, IF($B69&gt;'DOEE Payment Calculator'!$I$12, 0,  ((2/100)*FLOOR(MIN(AG$1, 100000),5000)/5000)+MIN((('DOEE Payment Calculator'!$I$12+0.4-($B69+(2/100)*FLOOR(MIN(AG$1, 100000),5000)/5000))/2), 0.4))))+$B69&gt;$B$5+0.2, 0, IF(OR(AG$1="", $B69=""), 0, IF($B69&gt;'DOEE Payment Calculator'!$I$12, 0,  ((2/100)*FLOOR(MIN(AG$1, 100000),5000)/5000)+MIN((('DOEE Payment Calculator'!$I$12+0.4-($B69+(2/100)*FLOOR(MIN(AG$1, 100000),5000)/5000))/2), 0.4))))</f>
        <v>0.66999999999999993</v>
      </c>
      <c r="AH69" s="19">
        <f t="shared" ref="AH69" si="1217">$B69+AG69</f>
        <v>2.0599999999999996</v>
      </c>
      <c r="AI69" s="16">
        <f>IF((IF(OR(AI$1="", $B69=""), 0, IF($B69&gt;'DOEE Payment Calculator'!$I$12, 0,  ((2/100)*FLOOR(MIN(AI$1, 100000),5000)/5000)+MIN((('DOEE Payment Calculator'!$I$12+0.4-($B69+(2/100)*FLOOR(MIN(AI$1, 100000),5000)/5000))/2), 0.4))))+$B69&gt;$B$5+0.2, 0, IF(OR(AI$1="", $B69=""), 0, IF($B69&gt;'DOEE Payment Calculator'!$I$12, 0,  ((2/100)*FLOOR(MIN(AI$1, 100000),5000)/5000)+MIN((('DOEE Payment Calculator'!$I$12+0.4-($B69+(2/100)*FLOOR(MIN(AI$1, 100000),5000)/5000))/2), 0.4))))</f>
        <v>0.67999999999999994</v>
      </c>
      <c r="AJ69" s="19">
        <f t="shared" ref="AJ69" si="1218">$B69+AI69</f>
        <v>2.0699999999999998</v>
      </c>
      <c r="AK69" s="16">
        <f>IF((IF(OR(AK$1="", $B69=""), 0, IF($B69&gt;'DOEE Payment Calculator'!$I$12, 0,  ((2/100)*FLOOR(MIN(AK$1, 100000),5000)/5000)+MIN((('DOEE Payment Calculator'!$I$12+0.4-($B69+(2/100)*FLOOR(MIN(AK$1, 100000),5000)/5000))/2), 0.4))))+$B69&gt;$B$5+0.2, 0, IF(OR(AK$1="", $B69=""), 0, IF($B69&gt;'DOEE Payment Calculator'!$I$12, 0,  ((2/100)*FLOOR(MIN(AK$1, 100000),5000)/5000)+MIN((('DOEE Payment Calculator'!$I$12+0.4-($B69+(2/100)*FLOOR(MIN(AK$1, 100000),5000)/5000))/2), 0.4))))</f>
        <v>0.69</v>
      </c>
      <c r="AL69" s="19">
        <f t="shared" ref="AL69" si="1219">$B69+AK69</f>
        <v>2.08</v>
      </c>
      <c r="AM69" s="16">
        <f>IF((IF(OR(AM$1="", $B69=""), 0, IF($B69&gt;'DOEE Payment Calculator'!$I$12, 0,  ((2/100)*FLOOR(MIN(AM$1, 100000),5000)/5000)+MIN((('DOEE Payment Calculator'!$I$12+0.4-($B69+(2/100)*FLOOR(MIN(AM$1, 100000),5000)/5000))/2), 0.4))))+$B69&gt;$B$5+0.2, 0, IF(OR(AM$1="", $B69=""), 0, IF($B69&gt;'DOEE Payment Calculator'!$I$12, 0,  ((2/100)*FLOOR(MIN(AM$1, 100000),5000)/5000)+MIN((('DOEE Payment Calculator'!$I$12+0.4-($B69+(2/100)*FLOOR(MIN(AM$1, 100000),5000)/5000))/2), 0.4))))</f>
        <v>0.69999999999999984</v>
      </c>
      <c r="AN69" s="19">
        <f t="shared" ref="AN69" si="1220">$B69+AM69</f>
        <v>2.09</v>
      </c>
      <c r="AO69" s="16">
        <f>IF((IF(OR(AO$1="", $B69=""), 0, IF($B69&gt;'DOEE Payment Calculator'!$I$12, 0,  ((2/100)*FLOOR(MIN(AO$1, 100000),5000)/5000)+MIN((('DOEE Payment Calculator'!$I$12+0.4-($B69+(2/100)*FLOOR(MIN(AO$1, 100000),5000)/5000))/2), 0.4))))+$B69&gt;$B$5+0.2, 0, IF(OR(AO$1="", $B69=""), 0, IF($B69&gt;'DOEE Payment Calculator'!$I$12, 0,  ((2/100)*FLOOR(MIN(AO$1, 100000),5000)/5000)+MIN((('DOEE Payment Calculator'!$I$12+0.4-($B69+(2/100)*FLOOR(MIN(AO$1, 100000),5000)/5000))/2), 0.4))))</f>
        <v>0.70999999999999985</v>
      </c>
      <c r="AP69" s="19">
        <f t="shared" ref="AP69" si="1221">$B69+AO69</f>
        <v>2.0999999999999996</v>
      </c>
      <c r="AQ69" s="16">
        <f>IF((IF(OR(AQ$1="", $B69=""), 0, IF($B69&gt;'DOEE Payment Calculator'!$I$12, 0,  ((2/100)*FLOOR(MIN(AQ$1, 100000),5000)/5000)+MIN((('DOEE Payment Calculator'!$I$12+0.4-($B69+(2/100)*FLOOR(MIN(AQ$1, 100000),5000)/5000))/2), 0.4))))+$B69&gt;$B$5+0.2, 0, IF(OR(AQ$1="", $B69=""), 0, IF($B69&gt;'DOEE Payment Calculator'!$I$12, 0,  ((2/100)*FLOOR(MIN(AQ$1, 100000),5000)/5000)+MIN((('DOEE Payment Calculator'!$I$12+0.4-($B69+(2/100)*FLOOR(MIN(AQ$1, 100000),5000)/5000))/2), 0.4))))</f>
        <v>0.71999999999999986</v>
      </c>
      <c r="AR69" s="19">
        <f t="shared" ref="AR69" si="1222">$B69+AQ69</f>
        <v>2.11</v>
      </c>
    </row>
    <row r="70" spans="2:44" ht="16.5" x14ac:dyDescent="0.3">
      <c r="B70" s="16">
        <f t="shared" si="23"/>
        <v>1.38</v>
      </c>
      <c r="C70" s="16">
        <f>IF((IF(OR(C$1="", $B70=""), 0, IF($B70&gt;'DOEE Payment Calculator'!$I$12, 0,  ((2/100)*FLOOR(MIN(C$1, 100000),5000)/5000)+MIN((('DOEE Payment Calculator'!$I$12+0.4-($B70+(2/100)*FLOOR(MIN(C$1, 100000),5000)/5000))/2), 0.4))))+$B70&gt;$B$5+0.2, 0, IF(OR(C$1="", $B70=""), 0, IF($B70&gt;'DOEE Payment Calculator'!$I$12, 0,  ((2/100)*FLOOR(MIN(C$1, 100000),5000)/5000)+MIN((('DOEE Payment Calculator'!$I$12+0.4-($B70+(2/100)*FLOOR(MIN(C$1, 100000),5000)/5000))/2), 0.4))))</f>
        <v>0.4</v>
      </c>
      <c r="D70" s="19">
        <f t="shared" si="1203"/>
        <v>1.7799999999999998</v>
      </c>
      <c r="E70" s="16">
        <f>IF((IF(OR(E$1="", $B70=""), 0, IF($B70&gt;'DOEE Payment Calculator'!$I$12, 0,  ((2/100)*FLOOR(MIN(E$1, 100000),5000)/5000)+MIN((('DOEE Payment Calculator'!$I$12+0.4-($B70+(2/100)*FLOOR(MIN(E$1, 100000),5000)/5000))/2), 0.4))))+$B70&gt;$B$5+0.2, 0, IF(OR(E$1="", $B70=""), 0, IF($B70&gt;'DOEE Payment Calculator'!$I$12, 0,  ((2/100)*FLOOR(MIN(E$1, 100000),5000)/5000)+MIN((('DOEE Payment Calculator'!$I$12+0.4-($B70+(2/100)*FLOOR(MIN(E$1, 100000),5000)/5000))/2), 0.4))))</f>
        <v>0.42000000000000004</v>
      </c>
      <c r="F70" s="19">
        <f t="shared" ref="F70:F85" si="1223">$B70+E70</f>
        <v>1.7999999999999998</v>
      </c>
      <c r="G70" s="16">
        <f>IF((IF(OR(G$1="", $B70=""), 0, IF($B70&gt;'DOEE Payment Calculator'!$I$12, 0,  ((2/100)*FLOOR(MIN(G$1, 100000),5000)/5000)+MIN((('DOEE Payment Calculator'!$I$12+0.4-($B70+(2/100)*FLOOR(MIN(G$1, 100000),5000)/5000))/2), 0.4))))+$B70&gt;$B$5+0.2, 0, IF(OR(G$1="", $B70=""), 0, IF($B70&gt;'DOEE Payment Calculator'!$I$12, 0,  ((2/100)*FLOOR(MIN(G$1, 100000),5000)/5000)+MIN((('DOEE Payment Calculator'!$I$12+0.4-($B70+(2/100)*FLOOR(MIN(G$1, 100000),5000)/5000))/2), 0.4))))</f>
        <v>0.44</v>
      </c>
      <c r="H70" s="19">
        <f t="shared" ref="H70" si="1224">$B70+G70</f>
        <v>1.8199999999999998</v>
      </c>
      <c r="I70" s="16">
        <f>IF((IF(OR(I$1="", $B70=""), 0, IF($B70&gt;'DOEE Payment Calculator'!$I$12, 0,  ((2/100)*FLOOR(MIN(I$1, 100000),5000)/5000)+MIN((('DOEE Payment Calculator'!$I$12+0.4-($B70+(2/100)*FLOOR(MIN(I$1, 100000),5000)/5000))/2), 0.4))))+$B70&gt;$B$5+0.2, 0, IF(OR(I$1="", $B70=""), 0, IF($B70&gt;'DOEE Payment Calculator'!$I$12, 0,  ((2/100)*FLOOR(MIN(I$1, 100000),5000)/5000)+MIN((('DOEE Payment Calculator'!$I$12+0.4-($B70+(2/100)*FLOOR(MIN(I$1, 100000),5000)/5000))/2), 0.4))))</f>
        <v>0.46</v>
      </c>
      <c r="J70" s="19">
        <f t="shared" ref="J70" si="1225">$B70+I70</f>
        <v>1.8399999999999999</v>
      </c>
      <c r="K70" s="16">
        <f>IF((IF(OR(K$1="", $B70=""), 0, IF($B70&gt;'DOEE Payment Calculator'!$I$12, 0,  ((2/100)*FLOOR(MIN(K$1, 100000),5000)/5000)+MIN((('DOEE Payment Calculator'!$I$12+0.4-($B70+(2/100)*FLOOR(MIN(K$1, 100000),5000)/5000))/2), 0.4))))+$B70&gt;$B$5+0.2, 0, IF(OR(K$1="", $B70=""), 0, IF($B70&gt;'DOEE Payment Calculator'!$I$12, 0,  ((2/100)*FLOOR(MIN(K$1, 100000),5000)/5000)+MIN((('DOEE Payment Calculator'!$I$12+0.4-($B70+(2/100)*FLOOR(MIN(K$1, 100000),5000)/5000))/2), 0.4))))</f>
        <v>0.48000000000000004</v>
      </c>
      <c r="L70" s="19">
        <f t="shared" ref="L70" si="1226">$B70+K70</f>
        <v>1.8599999999999999</v>
      </c>
      <c r="M70" s="16">
        <f>IF((IF(OR(M$1="", $B70=""), 0, IF($B70&gt;'DOEE Payment Calculator'!$I$12, 0,  ((2/100)*FLOOR(MIN(M$1, 100000),5000)/5000)+MIN((('DOEE Payment Calculator'!$I$12+0.4-($B70+(2/100)*FLOOR(MIN(M$1, 100000),5000)/5000))/2), 0.4))))+$B70&gt;$B$5+0.2, 0, IF(OR(M$1="", $B70=""), 0, IF($B70&gt;'DOEE Payment Calculator'!$I$12, 0,  ((2/100)*FLOOR(MIN(M$1, 100000),5000)/5000)+MIN((('DOEE Payment Calculator'!$I$12+0.4-($B70+(2/100)*FLOOR(MIN(M$1, 100000),5000)/5000))/2), 0.4))))</f>
        <v>0.5</v>
      </c>
      <c r="N70" s="19">
        <f t="shared" ref="N70" si="1227">$B70+M70</f>
        <v>1.88</v>
      </c>
      <c r="O70" s="16">
        <f>IF((IF(OR(O$1="", $B70=""), 0, IF($B70&gt;'DOEE Payment Calculator'!$I$12, 0,  ((2/100)*FLOOR(MIN(O$1, 100000),5000)/5000)+MIN((('DOEE Payment Calculator'!$I$12+0.4-($B70+(2/100)*FLOOR(MIN(O$1, 100000),5000)/5000))/2), 0.4))))+$B70&gt;$B$5+0.2, 0, IF(OR(O$1="", $B70=""), 0, IF($B70&gt;'DOEE Payment Calculator'!$I$12, 0,  ((2/100)*FLOOR(MIN(O$1, 100000),5000)/5000)+MIN((('DOEE Payment Calculator'!$I$12+0.4-($B70+(2/100)*FLOOR(MIN(O$1, 100000),5000)/5000))/2), 0.4))))</f>
        <v>0.52</v>
      </c>
      <c r="P70" s="19">
        <f t="shared" ref="P70" si="1228">$B70+O70</f>
        <v>1.9</v>
      </c>
      <c r="Q70" s="16">
        <f>IF((IF(OR(Q$1="", $B70=""), 0, IF($B70&gt;'DOEE Payment Calculator'!$I$12, 0,  ((2/100)*FLOOR(MIN(Q$1, 100000),5000)/5000)+MIN((('DOEE Payment Calculator'!$I$12+0.4-($B70+(2/100)*FLOOR(MIN(Q$1, 100000),5000)/5000))/2), 0.4))))+$B70&gt;$B$5+0.2, 0, IF(OR(Q$1="", $B70=""), 0, IF($B70&gt;'DOEE Payment Calculator'!$I$12, 0,  ((2/100)*FLOOR(MIN(Q$1, 100000),5000)/5000)+MIN((('DOEE Payment Calculator'!$I$12+0.4-($B70+(2/100)*FLOOR(MIN(Q$1, 100000),5000)/5000))/2), 0.4))))</f>
        <v>0.54</v>
      </c>
      <c r="R70" s="19">
        <f t="shared" ref="R70" si="1229">$B70+Q70</f>
        <v>1.92</v>
      </c>
      <c r="S70" s="16">
        <f>IF((IF(OR(S$1="", $B70=""), 0, IF($B70&gt;'DOEE Payment Calculator'!$I$12, 0,  ((2/100)*FLOOR(MIN(S$1, 100000),5000)/5000)+MIN((('DOEE Payment Calculator'!$I$12+0.4-($B70+(2/100)*FLOOR(MIN(S$1, 100000),5000)/5000))/2), 0.4))))+$B70&gt;$B$5+0.2, 0, IF(OR(S$1="", $B70=""), 0, IF($B70&gt;'DOEE Payment Calculator'!$I$12, 0,  ((2/100)*FLOOR(MIN(S$1, 100000),5000)/5000)+MIN((('DOEE Payment Calculator'!$I$12+0.4-($B70+(2/100)*FLOOR(MIN(S$1, 100000),5000)/5000))/2), 0.4))))</f>
        <v>0.56000000000000005</v>
      </c>
      <c r="T70" s="19">
        <f t="shared" ref="T70" si="1230">$B70+S70</f>
        <v>1.94</v>
      </c>
      <c r="U70" s="16">
        <f>IF((IF(OR(U$1="", $B70=""), 0, IF($B70&gt;'DOEE Payment Calculator'!$I$12, 0,  ((2/100)*FLOOR(MIN(U$1, 100000),5000)/5000)+MIN((('DOEE Payment Calculator'!$I$12+0.4-($B70+(2/100)*FLOOR(MIN(U$1, 100000),5000)/5000))/2), 0.4))))+$B70&gt;$B$5+0.2, 0, IF(OR(U$1="", $B70=""), 0, IF($B70&gt;'DOEE Payment Calculator'!$I$12, 0,  ((2/100)*FLOOR(MIN(U$1, 100000),5000)/5000)+MIN((('DOEE Payment Calculator'!$I$12+0.4-($B70+(2/100)*FLOOR(MIN(U$1, 100000),5000)/5000))/2), 0.4))))</f>
        <v>0.58000000000000007</v>
      </c>
      <c r="V70" s="19">
        <f t="shared" ref="V70" si="1231">$B70+U70</f>
        <v>1.96</v>
      </c>
      <c r="W70" s="16">
        <f>IF((IF(OR(W$1="", $B70=""), 0, IF($B70&gt;'DOEE Payment Calculator'!$I$12, 0,  ((2/100)*FLOOR(MIN(W$1, 100000),5000)/5000)+MIN((('DOEE Payment Calculator'!$I$12+0.4-($B70+(2/100)*FLOOR(MIN(W$1, 100000),5000)/5000))/2), 0.4))))+$B70&gt;$B$5+0.2, 0, IF(OR(W$1="", $B70=""), 0, IF($B70&gt;'DOEE Payment Calculator'!$I$12, 0,  ((2/100)*FLOOR(MIN(W$1, 100000),5000)/5000)+MIN((('DOEE Payment Calculator'!$I$12+0.4-($B70+(2/100)*FLOOR(MIN(W$1, 100000),5000)/5000))/2), 0.4))))</f>
        <v>0.60000000000000009</v>
      </c>
      <c r="X70" s="19">
        <f t="shared" ref="X70" si="1232">$B70+W70</f>
        <v>1.98</v>
      </c>
      <c r="Y70" s="16">
        <f>IF((IF(OR(Y$1="", $B70=""), 0, IF($B70&gt;'DOEE Payment Calculator'!$I$12, 0,  ((2/100)*FLOOR(MIN(Y$1, 100000),5000)/5000)+MIN((('DOEE Payment Calculator'!$I$12+0.4-($B70+(2/100)*FLOOR(MIN(Y$1, 100000),5000)/5000))/2), 0.4))))+$B70&gt;$B$5+0.2, 0, IF(OR(Y$1="", $B70=""), 0, IF($B70&gt;'DOEE Payment Calculator'!$I$12, 0,  ((2/100)*FLOOR(MIN(Y$1, 100000),5000)/5000)+MIN((('DOEE Payment Calculator'!$I$12+0.4-($B70+(2/100)*FLOOR(MIN(Y$1, 100000),5000)/5000))/2), 0.4))))</f>
        <v>0.62</v>
      </c>
      <c r="Z70" s="19">
        <f t="shared" ref="Z70" si="1233">$B70+Y70</f>
        <v>2</v>
      </c>
      <c r="AA70" s="16">
        <f>IF((IF(OR(AA$1="", $B70=""), 0, IF($B70&gt;'DOEE Payment Calculator'!$I$12, 0,  ((2/100)*FLOOR(MIN(AA$1, 100000),5000)/5000)+MIN((('DOEE Payment Calculator'!$I$12+0.4-($B70+(2/100)*FLOOR(MIN(AA$1, 100000),5000)/5000))/2), 0.4))))+$B70&gt;$B$5+0.2, 0, IF(OR(AA$1="", $B70=""), 0, IF($B70&gt;'DOEE Payment Calculator'!$I$12, 0,  ((2/100)*FLOOR(MIN(AA$1, 100000),5000)/5000)+MIN((('DOEE Payment Calculator'!$I$12+0.4-($B70+(2/100)*FLOOR(MIN(AA$1, 100000),5000)/5000))/2), 0.4))))</f>
        <v>0.64</v>
      </c>
      <c r="AB70" s="19">
        <f t="shared" ref="AB70" si="1234">$B70+AA70</f>
        <v>2.02</v>
      </c>
      <c r="AC70" s="16">
        <f>IF((IF(OR(AC$1="", $B70=""), 0, IF($B70&gt;'DOEE Payment Calculator'!$I$12, 0,  ((2/100)*FLOOR(MIN(AC$1, 100000),5000)/5000)+MIN((('DOEE Payment Calculator'!$I$12+0.4-($B70+(2/100)*FLOOR(MIN(AC$1, 100000),5000)/5000))/2), 0.4))))+$B70&gt;$B$5+0.2, 0, IF(OR(AC$1="", $B70=""), 0, IF($B70&gt;'DOEE Payment Calculator'!$I$12, 0,  ((2/100)*FLOOR(MIN(AC$1, 100000),5000)/5000)+MIN((('DOEE Payment Calculator'!$I$12+0.4-($B70+(2/100)*FLOOR(MIN(AC$1, 100000),5000)/5000))/2), 0.4))))</f>
        <v>0.65499999999999992</v>
      </c>
      <c r="AD70" s="19">
        <f t="shared" ref="AD70" si="1235">$B70+AC70</f>
        <v>2.0349999999999997</v>
      </c>
      <c r="AE70" s="16">
        <f>IF((IF(OR(AE$1="", $B70=""), 0, IF($B70&gt;'DOEE Payment Calculator'!$I$12, 0,  ((2/100)*FLOOR(MIN(AE$1, 100000),5000)/5000)+MIN((('DOEE Payment Calculator'!$I$12+0.4-($B70+(2/100)*FLOOR(MIN(AE$1, 100000),5000)/5000))/2), 0.4))))+$B70&gt;$B$5+0.2, 0, IF(OR(AE$1="", $B70=""), 0, IF($B70&gt;'DOEE Payment Calculator'!$I$12, 0,  ((2/100)*FLOOR(MIN(AE$1, 100000),5000)/5000)+MIN((('DOEE Payment Calculator'!$I$12+0.4-($B70+(2/100)*FLOOR(MIN(AE$1, 100000),5000)/5000))/2), 0.4))))</f>
        <v>0.66499999999999992</v>
      </c>
      <c r="AF70" s="19">
        <f t="shared" ref="AF70" si="1236">$B70+AE70</f>
        <v>2.0449999999999999</v>
      </c>
      <c r="AG70" s="16">
        <f>IF((IF(OR(AG$1="", $B70=""), 0, IF($B70&gt;'DOEE Payment Calculator'!$I$12, 0,  ((2/100)*FLOOR(MIN(AG$1, 100000),5000)/5000)+MIN((('DOEE Payment Calculator'!$I$12+0.4-($B70+(2/100)*FLOOR(MIN(AG$1, 100000),5000)/5000))/2), 0.4))))+$B70&gt;$B$5+0.2, 0, IF(OR(AG$1="", $B70=""), 0, IF($B70&gt;'DOEE Payment Calculator'!$I$12, 0,  ((2/100)*FLOOR(MIN(AG$1, 100000),5000)/5000)+MIN((('DOEE Payment Calculator'!$I$12+0.4-($B70+(2/100)*FLOOR(MIN(AG$1, 100000),5000)/5000))/2), 0.4))))</f>
        <v>0.67499999999999982</v>
      </c>
      <c r="AH70" s="19">
        <f t="shared" ref="AH70" si="1237">$B70+AG70</f>
        <v>2.0549999999999997</v>
      </c>
      <c r="AI70" s="16">
        <f>IF((IF(OR(AI$1="", $B70=""), 0, IF($B70&gt;'DOEE Payment Calculator'!$I$12, 0,  ((2/100)*FLOOR(MIN(AI$1, 100000),5000)/5000)+MIN((('DOEE Payment Calculator'!$I$12+0.4-($B70+(2/100)*FLOOR(MIN(AI$1, 100000),5000)/5000))/2), 0.4))))+$B70&gt;$B$5+0.2, 0, IF(OR(AI$1="", $B70=""), 0, IF($B70&gt;'DOEE Payment Calculator'!$I$12, 0,  ((2/100)*FLOOR(MIN(AI$1, 100000),5000)/5000)+MIN((('DOEE Payment Calculator'!$I$12+0.4-($B70+(2/100)*FLOOR(MIN(AI$1, 100000),5000)/5000))/2), 0.4))))</f>
        <v>0.68499999999999983</v>
      </c>
      <c r="AJ70" s="19">
        <f t="shared" ref="AJ70" si="1238">$B70+AI70</f>
        <v>2.0649999999999995</v>
      </c>
      <c r="AK70" s="16">
        <f>IF((IF(OR(AK$1="", $B70=""), 0, IF($B70&gt;'DOEE Payment Calculator'!$I$12, 0,  ((2/100)*FLOOR(MIN(AK$1, 100000),5000)/5000)+MIN((('DOEE Payment Calculator'!$I$12+0.4-($B70+(2/100)*FLOOR(MIN(AK$1, 100000),5000)/5000))/2), 0.4))))+$B70&gt;$B$5+0.2, 0, IF(OR(AK$1="", $B70=""), 0, IF($B70&gt;'DOEE Payment Calculator'!$I$12, 0,  ((2/100)*FLOOR(MIN(AK$1, 100000),5000)/5000)+MIN((('DOEE Payment Calculator'!$I$12+0.4-($B70+(2/100)*FLOOR(MIN(AK$1, 100000),5000)/5000))/2), 0.4))))</f>
        <v>0.69499999999999984</v>
      </c>
      <c r="AL70" s="19">
        <f t="shared" ref="AL70" si="1239">$B70+AK70</f>
        <v>2.0749999999999997</v>
      </c>
      <c r="AM70" s="16">
        <f>IF((IF(OR(AM$1="", $B70=""), 0, IF($B70&gt;'DOEE Payment Calculator'!$I$12, 0,  ((2/100)*FLOOR(MIN(AM$1, 100000),5000)/5000)+MIN((('DOEE Payment Calculator'!$I$12+0.4-($B70+(2/100)*FLOOR(MIN(AM$1, 100000),5000)/5000))/2), 0.4))))+$B70&gt;$B$5+0.2, 0, IF(OR(AM$1="", $B70=""), 0, IF($B70&gt;'DOEE Payment Calculator'!$I$12, 0,  ((2/100)*FLOOR(MIN(AM$1, 100000),5000)/5000)+MIN((('DOEE Payment Calculator'!$I$12+0.4-($B70+(2/100)*FLOOR(MIN(AM$1, 100000),5000)/5000))/2), 0.4))))</f>
        <v>0.70499999999999996</v>
      </c>
      <c r="AN70" s="19">
        <f t="shared" ref="AN70" si="1240">$B70+AM70</f>
        <v>2.085</v>
      </c>
      <c r="AO70" s="16">
        <f>IF((IF(OR(AO$1="", $B70=""), 0, IF($B70&gt;'DOEE Payment Calculator'!$I$12, 0,  ((2/100)*FLOOR(MIN(AO$1, 100000),5000)/5000)+MIN((('DOEE Payment Calculator'!$I$12+0.4-($B70+(2/100)*FLOOR(MIN(AO$1, 100000),5000)/5000))/2), 0.4))))+$B70&gt;$B$5+0.2, 0, IF(OR(AO$1="", $B70=""), 0, IF($B70&gt;'DOEE Payment Calculator'!$I$12, 0,  ((2/100)*FLOOR(MIN(AO$1, 100000),5000)/5000)+MIN((('DOEE Payment Calculator'!$I$12+0.4-($B70+(2/100)*FLOOR(MIN(AO$1, 100000),5000)/5000))/2), 0.4))))</f>
        <v>0.71499999999999997</v>
      </c>
      <c r="AP70" s="19">
        <f t="shared" ref="AP70" si="1241">$B70+AO70</f>
        <v>2.0949999999999998</v>
      </c>
      <c r="AQ70" s="16">
        <f>IF((IF(OR(AQ$1="", $B70=""), 0, IF($B70&gt;'DOEE Payment Calculator'!$I$12, 0,  ((2/100)*FLOOR(MIN(AQ$1, 100000),5000)/5000)+MIN((('DOEE Payment Calculator'!$I$12+0.4-($B70+(2/100)*FLOOR(MIN(AQ$1, 100000),5000)/5000))/2), 0.4))))+$B70&gt;$B$5+0.2, 0, IF(OR(AQ$1="", $B70=""), 0, IF($B70&gt;'DOEE Payment Calculator'!$I$12, 0,  ((2/100)*FLOOR(MIN(AQ$1, 100000),5000)/5000)+MIN((('DOEE Payment Calculator'!$I$12+0.4-($B70+(2/100)*FLOOR(MIN(AQ$1, 100000),5000)/5000))/2), 0.4))))</f>
        <v>0.72499999999999998</v>
      </c>
      <c r="AR70" s="19">
        <f t="shared" ref="AR70" si="1242">$B70+AQ70</f>
        <v>2.105</v>
      </c>
    </row>
    <row r="71" spans="2:44" ht="16.5" x14ac:dyDescent="0.3">
      <c r="B71" s="16">
        <f t="shared" ref="B71:B85" si="1243">B70-0.01</f>
        <v>1.3699999999999999</v>
      </c>
      <c r="C71" s="16">
        <f>IF((IF(OR(C$1="", $B71=""), 0, IF($B71&gt;'DOEE Payment Calculator'!$I$12, 0,  ((2/100)*FLOOR(MIN(C$1, 100000),5000)/5000)+MIN((('DOEE Payment Calculator'!$I$12+0.4-($B71+(2/100)*FLOOR(MIN(C$1, 100000),5000)/5000))/2), 0.4))))+$B71&gt;$B$5+0.2, 0, IF(OR(C$1="", $B71=""), 0, IF($B71&gt;'DOEE Payment Calculator'!$I$12, 0,  ((2/100)*FLOOR(MIN(C$1, 100000),5000)/5000)+MIN((('DOEE Payment Calculator'!$I$12+0.4-($B71+(2/100)*FLOOR(MIN(C$1, 100000),5000)/5000))/2), 0.4))))</f>
        <v>0.4</v>
      </c>
      <c r="D71" s="19">
        <f t="shared" si="1203"/>
        <v>1.77</v>
      </c>
      <c r="E71" s="16">
        <f>IF((IF(OR(E$1="", $B71=""), 0, IF($B71&gt;'DOEE Payment Calculator'!$I$12, 0,  ((2/100)*FLOOR(MIN(E$1, 100000),5000)/5000)+MIN((('DOEE Payment Calculator'!$I$12+0.4-($B71+(2/100)*FLOOR(MIN(E$1, 100000),5000)/5000))/2), 0.4))))+$B71&gt;$B$5+0.2, 0, IF(OR(E$1="", $B71=""), 0, IF($B71&gt;'DOEE Payment Calculator'!$I$12, 0,  ((2/100)*FLOOR(MIN(E$1, 100000),5000)/5000)+MIN((('DOEE Payment Calculator'!$I$12+0.4-($B71+(2/100)*FLOOR(MIN(E$1, 100000),5000)/5000))/2), 0.4))))</f>
        <v>0.42000000000000004</v>
      </c>
      <c r="F71" s="19">
        <f t="shared" si="1223"/>
        <v>1.79</v>
      </c>
      <c r="G71" s="16">
        <f>IF((IF(OR(G$1="", $B71=""), 0, IF($B71&gt;'DOEE Payment Calculator'!$I$12, 0,  ((2/100)*FLOOR(MIN(G$1, 100000),5000)/5000)+MIN((('DOEE Payment Calculator'!$I$12+0.4-($B71+(2/100)*FLOOR(MIN(G$1, 100000),5000)/5000))/2), 0.4))))+$B71&gt;$B$5+0.2, 0, IF(OR(G$1="", $B71=""), 0, IF($B71&gt;'DOEE Payment Calculator'!$I$12, 0,  ((2/100)*FLOOR(MIN(G$1, 100000),5000)/5000)+MIN((('DOEE Payment Calculator'!$I$12+0.4-($B71+(2/100)*FLOOR(MIN(G$1, 100000),5000)/5000))/2), 0.4))))</f>
        <v>0.44</v>
      </c>
      <c r="H71" s="19">
        <f t="shared" ref="H71" si="1244">$B71+G71</f>
        <v>1.8099999999999998</v>
      </c>
      <c r="I71" s="16">
        <f>IF((IF(OR(I$1="", $B71=""), 0, IF($B71&gt;'DOEE Payment Calculator'!$I$12, 0,  ((2/100)*FLOOR(MIN(I$1, 100000),5000)/5000)+MIN((('DOEE Payment Calculator'!$I$12+0.4-($B71+(2/100)*FLOOR(MIN(I$1, 100000),5000)/5000))/2), 0.4))))+$B71&gt;$B$5+0.2, 0, IF(OR(I$1="", $B71=""), 0, IF($B71&gt;'DOEE Payment Calculator'!$I$12, 0,  ((2/100)*FLOOR(MIN(I$1, 100000),5000)/5000)+MIN((('DOEE Payment Calculator'!$I$12+0.4-($B71+(2/100)*FLOOR(MIN(I$1, 100000),5000)/5000))/2), 0.4))))</f>
        <v>0.46</v>
      </c>
      <c r="J71" s="19">
        <f t="shared" ref="J71" si="1245">$B71+I71</f>
        <v>1.8299999999999998</v>
      </c>
      <c r="K71" s="16">
        <f>IF((IF(OR(K$1="", $B71=""), 0, IF($B71&gt;'DOEE Payment Calculator'!$I$12, 0,  ((2/100)*FLOOR(MIN(K$1, 100000),5000)/5000)+MIN((('DOEE Payment Calculator'!$I$12+0.4-($B71+(2/100)*FLOOR(MIN(K$1, 100000),5000)/5000))/2), 0.4))))+$B71&gt;$B$5+0.2, 0, IF(OR(K$1="", $B71=""), 0, IF($B71&gt;'DOEE Payment Calculator'!$I$12, 0,  ((2/100)*FLOOR(MIN(K$1, 100000),5000)/5000)+MIN((('DOEE Payment Calculator'!$I$12+0.4-($B71+(2/100)*FLOOR(MIN(K$1, 100000),5000)/5000))/2), 0.4))))</f>
        <v>0.48000000000000004</v>
      </c>
      <c r="L71" s="19">
        <f t="shared" ref="L71" si="1246">$B71+K71</f>
        <v>1.8499999999999999</v>
      </c>
      <c r="M71" s="16">
        <f>IF((IF(OR(M$1="", $B71=""), 0, IF($B71&gt;'DOEE Payment Calculator'!$I$12, 0,  ((2/100)*FLOOR(MIN(M$1, 100000),5000)/5000)+MIN((('DOEE Payment Calculator'!$I$12+0.4-($B71+(2/100)*FLOOR(MIN(M$1, 100000),5000)/5000))/2), 0.4))))+$B71&gt;$B$5+0.2, 0, IF(OR(M$1="", $B71=""), 0, IF($B71&gt;'DOEE Payment Calculator'!$I$12, 0,  ((2/100)*FLOOR(MIN(M$1, 100000),5000)/5000)+MIN((('DOEE Payment Calculator'!$I$12+0.4-($B71+(2/100)*FLOOR(MIN(M$1, 100000),5000)/5000))/2), 0.4))))</f>
        <v>0.5</v>
      </c>
      <c r="N71" s="19">
        <f t="shared" ref="N71" si="1247">$B71+M71</f>
        <v>1.8699999999999999</v>
      </c>
      <c r="O71" s="16">
        <f>IF((IF(OR(O$1="", $B71=""), 0, IF($B71&gt;'DOEE Payment Calculator'!$I$12, 0,  ((2/100)*FLOOR(MIN(O$1, 100000),5000)/5000)+MIN((('DOEE Payment Calculator'!$I$12+0.4-($B71+(2/100)*FLOOR(MIN(O$1, 100000),5000)/5000))/2), 0.4))))+$B71&gt;$B$5+0.2, 0, IF(OR(O$1="", $B71=""), 0, IF($B71&gt;'DOEE Payment Calculator'!$I$12, 0,  ((2/100)*FLOOR(MIN(O$1, 100000),5000)/5000)+MIN((('DOEE Payment Calculator'!$I$12+0.4-($B71+(2/100)*FLOOR(MIN(O$1, 100000),5000)/5000))/2), 0.4))))</f>
        <v>0.52</v>
      </c>
      <c r="P71" s="19">
        <f t="shared" ref="P71" si="1248">$B71+O71</f>
        <v>1.89</v>
      </c>
      <c r="Q71" s="16">
        <f>IF((IF(OR(Q$1="", $B71=""), 0, IF($B71&gt;'DOEE Payment Calculator'!$I$12, 0,  ((2/100)*FLOOR(MIN(Q$1, 100000),5000)/5000)+MIN((('DOEE Payment Calculator'!$I$12+0.4-($B71+(2/100)*FLOOR(MIN(Q$1, 100000),5000)/5000))/2), 0.4))))+$B71&gt;$B$5+0.2, 0, IF(OR(Q$1="", $B71=""), 0, IF($B71&gt;'DOEE Payment Calculator'!$I$12, 0,  ((2/100)*FLOOR(MIN(Q$1, 100000),5000)/5000)+MIN((('DOEE Payment Calculator'!$I$12+0.4-($B71+(2/100)*FLOOR(MIN(Q$1, 100000),5000)/5000))/2), 0.4))))</f>
        <v>0.54</v>
      </c>
      <c r="R71" s="19">
        <f t="shared" ref="R71" si="1249">$B71+Q71</f>
        <v>1.91</v>
      </c>
      <c r="S71" s="16">
        <f>IF((IF(OR(S$1="", $B71=""), 0, IF($B71&gt;'DOEE Payment Calculator'!$I$12, 0,  ((2/100)*FLOOR(MIN(S$1, 100000),5000)/5000)+MIN((('DOEE Payment Calculator'!$I$12+0.4-($B71+(2/100)*FLOOR(MIN(S$1, 100000),5000)/5000))/2), 0.4))))+$B71&gt;$B$5+0.2, 0, IF(OR(S$1="", $B71=""), 0, IF($B71&gt;'DOEE Payment Calculator'!$I$12, 0,  ((2/100)*FLOOR(MIN(S$1, 100000),5000)/5000)+MIN((('DOEE Payment Calculator'!$I$12+0.4-($B71+(2/100)*FLOOR(MIN(S$1, 100000),5000)/5000))/2), 0.4))))</f>
        <v>0.56000000000000005</v>
      </c>
      <c r="T71" s="19">
        <f t="shared" ref="T71" si="1250">$B71+S71</f>
        <v>1.93</v>
      </c>
      <c r="U71" s="16">
        <f>IF((IF(OR(U$1="", $B71=""), 0, IF($B71&gt;'DOEE Payment Calculator'!$I$12, 0,  ((2/100)*FLOOR(MIN(U$1, 100000),5000)/5000)+MIN((('DOEE Payment Calculator'!$I$12+0.4-($B71+(2/100)*FLOOR(MIN(U$1, 100000),5000)/5000))/2), 0.4))))+$B71&gt;$B$5+0.2, 0, IF(OR(U$1="", $B71=""), 0, IF($B71&gt;'DOEE Payment Calculator'!$I$12, 0,  ((2/100)*FLOOR(MIN(U$1, 100000),5000)/5000)+MIN((('DOEE Payment Calculator'!$I$12+0.4-($B71+(2/100)*FLOOR(MIN(U$1, 100000),5000)/5000))/2), 0.4))))</f>
        <v>0.58000000000000007</v>
      </c>
      <c r="V71" s="19">
        <f t="shared" ref="V71" si="1251">$B71+U71</f>
        <v>1.95</v>
      </c>
      <c r="W71" s="16">
        <f>IF((IF(OR(W$1="", $B71=""), 0, IF($B71&gt;'DOEE Payment Calculator'!$I$12, 0,  ((2/100)*FLOOR(MIN(W$1, 100000),5000)/5000)+MIN((('DOEE Payment Calculator'!$I$12+0.4-($B71+(2/100)*FLOOR(MIN(W$1, 100000),5000)/5000))/2), 0.4))))+$B71&gt;$B$5+0.2, 0, IF(OR(W$1="", $B71=""), 0, IF($B71&gt;'DOEE Payment Calculator'!$I$12, 0,  ((2/100)*FLOOR(MIN(W$1, 100000),5000)/5000)+MIN((('DOEE Payment Calculator'!$I$12+0.4-($B71+(2/100)*FLOOR(MIN(W$1, 100000),5000)/5000))/2), 0.4))))</f>
        <v>0.60000000000000009</v>
      </c>
      <c r="X71" s="19">
        <f t="shared" ref="X71" si="1252">$B71+W71</f>
        <v>1.97</v>
      </c>
      <c r="Y71" s="16">
        <f>IF((IF(OR(Y$1="", $B71=""), 0, IF($B71&gt;'DOEE Payment Calculator'!$I$12, 0,  ((2/100)*FLOOR(MIN(Y$1, 100000),5000)/5000)+MIN((('DOEE Payment Calculator'!$I$12+0.4-($B71+(2/100)*FLOOR(MIN(Y$1, 100000),5000)/5000))/2), 0.4))))+$B71&gt;$B$5+0.2, 0, IF(OR(Y$1="", $B71=""), 0, IF($B71&gt;'DOEE Payment Calculator'!$I$12, 0,  ((2/100)*FLOOR(MIN(Y$1, 100000),5000)/5000)+MIN((('DOEE Payment Calculator'!$I$12+0.4-($B71+(2/100)*FLOOR(MIN(Y$1, 100000),5000)/5000))/2), 0.4))))</f>
        <v>0.62</v>
      </c>
      <c r="Z71" s="19">
        <f t="shared" ref="Z71" si="1253">$B71+Y71</f>
        <v>1.9899999999999998</v>
      </c>
      <c r="AA71" s="16">
        <f>IF((IF(OR(AA$1="", $B71=""), 0, IF($B71&gt;'DOEE Payment Calculator'!$I$12, 0,  ((2/100)*FLOOR(MIN(AA$1, 100000),5000)/5000)+MIN((('DOEE Payment Calculator'!$I$12+0.4-($B71+(2/100)*FLOOR(MIN(AA$1, 100000),5000)/5000))/2), 0.4))))+$B71&gt;$B$5+0.2, 0, IF(OR(AA$1="", $B71=""), 0, IF($B71&gt;'DOEE Payment Calculator'!$I$12, 0,  ((2/100)*FLOOR(MIN(AA$1, 100000),5000)/5000)+MIN((('DOEE Payment Calculator'!$I$12+0.4-($B71+(2/100)*FLOOR(MIN(AA$1, 100000),5000)/5000))/2), 0.4))))</f>
        <v>0.64</v>
      </c>
      <c r="AB71" s="19">
        <f t="shared" ref="AB71" si="1254">$B71+AA71</f>
        <v>2.0099999999999998</v>
      </c>
      <c r="AC71" s="16">
        <f>IF((IF(OR(AC$1="", $B71=""), 0, IF($B71&gt;'DOEE Payment Calculator'!$I$12, 0,  ((2/100)*FLOOR(MIN(AC$1, 100000),5000)/5000)+MIN((('DOEE Payment Calculator'!$I$12+0.4-($B71+(2/100)*FLOOR(MIN(AC$1, 100000),5000)/5000))/2), 0.4))))+$B71&gt;$B$5+0.2, 0, IF(OR(AC$1="", $B71=""), 0, IF($B71&gt;'DOEE Payment Calculator'!$I$12, 0,  ((2/100)*FLOOR(MIN(AC$1, 100000),5000)/5000)+MIN((('DOEE Payment Calculator'!$I$12+0.4-($B71+(2/100)*FLOOR(MIN(AC$1, 100000),5000)/5000))/2), 0.4))))</f>
        <v>0.65999999999999992</v>
      </c>
      <c r="AD71" s="19">
        <f t="shared" ref="AD71" si="1255">$B71+AC71</f>
        <v>2.0299999999999998</v>
      </c>
      <c r="AE71" s="16">
        <f>IF((IF(OR(AE$1="", $B71=""), 0, IF($B71&gt;'DOEE Payment Calculator'!$I$12, 0,  ((2/100)*FLOOR(MIN(AE$1, 100000),5000)/5000)+MIN((('DOEE Payment Calculator'!$I$12+0.4-($B71+(2/100)*FLOOR(MIN(AE$1, 100000),5000)/5000))/2), 0.4))))+$B71&gt;$B$5+0.2, 0, IF(OR(AE$1="", $B71=""), 0, IF($B71&gt;'DOEE Payment Calculator'!$I$12, 0,  ((2/100)*FLOOR(MIN(AE$1, 100000),5000)/5000)+MIN((('DOEE Payment Calculator'!$I$12+0.4-($B71+(2/100)*FLOOR(MIN(AE$1, 100000),5000)/5000))/2), 0.4))))</f>
        <v>0.66999999999999993</v>
      </c>
      <c r="AF71" s="19">
        <f t="shared" ref="AF71" si="1256">$B71+AE71</f>
        <v>2.04</v>
      </c>
      <c r="AG71" s="16">
        <f>IF((IF(OR(AG$1="", $B71=""), 0, IF($B71&gt;'DOEE Payment Calculator'!$I$12, 0,  ((2/100)*FLOOR(MIN(AG$1, 100000),5000)/5000)+MIN((('DOEE Payment Calculator'!$I$12+0.4-($B71+(2/100)*FLOOR(MIN(AG$1, 100000),5000)/5000))/2), 0.4))))+$B71&gt;$B$5+0.2, 0, IF(OR(AG$1="", $B71=""), 0, IF($B71&gt;'DOEE Payment Calculator'!$I$12, 0,  ((2/100)*FLOOR(MIN(AG$1, 100000),5000)/5000)+MIN((('DOEE Payment Calculator'!$I$12+0.4-($B71+(2/100)*FLOOR(MIN(AG$1, 100000),5000)/5000))/2), 0.4))))</f>
        <v>0.67999999999999994</v>
      </c>
      <c r="AH71" s="19">
        <f t="shared" ref="AH71" si="1257">$B71+AG71</f>
        <v>2.0499999999999998</v>
      </c>
      <c r="AI71" s="16">
        <f>IF((IF(OR(AI$1="", $B71=""), 0, IF($B71&gt;'DOEE Payment Calculator'!$I$12, 0,  ((2/100)*FLOOR(MIN(AI$1, 100000),5000)/5000)+MIN((('DOEE Payment Calculator'!$I$12+0.4-($B71+(2/100)*FLOOR(MIN(AI$1, 100000),5000)/5000))/2), 0.4))))+$B71&gt;$B$5+0.2, 0, IF(OR(AI$1="", $B71=""), 0, IF($B71&gt;'DOEE Payment Calculator'!$I$12, 0,  ((2/100)*FLOOR(MIN(AI$1, 100000),5000)/5000)+MIN((('DOEE Payment Calculator'!$I$12+0.4-($B71+(2/100)*FLOOR(MIN(AI$1, 100000),5000)/5000))/2), 0.4))))</f>
        <v>0.69</v>
      </c>
      <c r="AJ71" s="19">
        <f t="shared" ref="AJ71" si="1258">$B71+AI71</f>
        <v>2.0599999999999996</v>
      </c>
      <c r="AK71" s="16">
        <f>IF((IF(OR(AK$1="", $B71=""), 0, IF($B71&gt;'DOEE Payment Calculator'!$I$12, 0,  ((2/100)*FLOOR(MIN(AK$1, 100000),5000)/5000)+MIN((('DOEE Payment Calculator'!$I$12+0.4-($B71+(2/100)*FLOOR(MIN(AK$1, 100000),5000)/5000))/2), 0.4))))+$B71&gt;$B$5+0.2, 0, IF(OR(AK$1="", $B71=""), 0, IF($B71&gt;'DOEE Payment Calculator'!$I$12, 0,  ((2/100)*FLOOR(MIN(AK$1, 100000),5000)/5000)+MIN((('DOEE Payment Calculator'!$I$12+0.4-($B71+(2/100)*FLOOR(MIN(AK$1, 100000),5000)/5000))/2), 0.4))))</f>
        <v>0.7</v>
      </c>
      <c r="AL71" s="19">
        <f t="shared" ref="AL71" si="1259">$B71+AK71</f>
        <v>2.0699999999999998</v>
      </c>
      <c r="AM71" s="16">
        <f>IF((IF(OR(AM$1="", $B71=""), 0, IF($B71&gt;'DOEE Payment Calculator'!$I$12, 0,  ((2/100)*FLOOR(MIN(AM$1, 100000),5000)/5000)+MIN((('DOEE Payment Calculator'!$I$12+0.4-($B71+(2/100)*FLOOR(MIN(AM$1, 100000),5000)/5000))/2), 0.4))))+$B71&gt;$B$5+0.2, 0, IF(OR(AM$1="", $B71=""), 0, IF($B71&gt;'DOEE Payment Calculator'!$I$12, 0,  ((2/100)*FLOOR(MIN(AM$1, 100000),5000)/5000)+MIN((('DOEE Payment Calculator'!$I$12+0.4-($B71+(2/100)*FLOOR(MIN(AM$1, 100000),5000)/5000))/2), 0.4))))</f>
        <v>0.70999999999999985</v>
      </c>
      <c r="AN71" s="19">
        <f t="shared" ref="AN71" si="1260">$B71+AM71</f>
        <v>2.0799999999999996</v>
      </c>
      <c r="AO71" s="16">
        <f>IF((IF(OR(AO$1="", $B71=""), 0, IF($B71&gt;'DOEE Payment Calculator'!$I$12, 0,  ((2/100)*FLOOR(MIN(AO$1, 100000),5000)/5000)+MIN((('DOEE Payment Calculator'!$I$12+0.4-($B71+(2/100)*FLOOR(MIN(AO$1, 100000),5000)/5000))/2), 0.4))))+$B71&gt;$B$5+0.2, 0, IF(OR(AO$1="", $B71=""), 0, IF($B71&gt;'DOEE Payment Calculator'!$I$12, 0,  ((2/100)*FLOOR(MIN(AO$1, 100000),5000)/5000)+MIN((('DOEE Payment Calculator'!$I$12+0.4-($B71+(2/100)*FLOOR(MIN(AO$1, 100000),5000)/5000))/2), 0.4))))</f>
        <v>0.71999999999999986</v>
      </c>
      <c r="AP71" s="19">
        <f t="shared" ref="AP71" si="1261">$B71+AO71</f>
        <v>2.09</v>
      </c>
      <c r="AQ71" s="16">
        <f>IF((IF(OR(AQ$1="", $B71=""), 0, IF($B71&gt;'DOEE Payment Calculator'!$I$12, 0,  ((2/100)*FLOOR(MIN(AQ$1, 100000),5000)/5000)+MIN((('DOEE Payment Calculator'!$I$12+0.4-($B71+(2/100)*FLOOR(MIN(AQ$1, 100000),5000)/5000))/2), 0.4))))+$B71&gt;$B$5+0.2, 0, IF(OR(AQ$1="", $B71=""), 0, IF($B71&gt;'DOEE Payment Calculator'!$I$12, 0,  ((2/100)*FLOOR(MIN(AQ$1, 100000),5000)/5000)+MIN((('DOEE Payment Calculator'!$I$12+0.4-($B71+(2/100)*FLOOR(MIN(AQ$1, 100000),5000)/5000))/2), 0.4))))</f>
        <v>0.72999999999999987</v>
      </c>
      <c r="AR71" s="19">
        <f t="shared" ref="AR71" si="1262">$B71+AQ71</f>
        <v>2.0999999999999996</v>
      </c>
    </row>
    <row r="72" spans="2:44" ht="16.5" x14ac:dyDescent="0.3">
      <c r="B72" s="16">
        <f t="shared" si="1243"/>
        <v>1.3599999999999999</v>
      </c>
      <c r="C72" s="16">
        <f>IF((IF(OR(C$1="", $B72=""), 0, IF($B72&gt;'DOEE Payment Calculator'!$I$12, 0,  ((2/100)*FLOOR(MIN(C$1, 100000),5000)/5000)+MIN((('DOEE Payment Calculator'!$I$12+0.4-($B72+(2/100)*FLOOR(MIN(C$1, 100000),5000)/5000))/2), 0.4))))+$B72&gt;$B$5+0.2, 0, IF(OR(C$1="", $B72=""), 0, IF($B72&gt;'DOEE Payment Calculator'!$I$12, 0,  ((2/100)*FLOOR(MIN(C$1, 100000),5000)/5000)+MIN((('DOEE Payment Calculator'!$I$12+0.4-($B72+(2/100)*FLOOR(MIN(C$1, 100000),5000)/5000))/2), 0.4))))</f>
        <v>0.4</v>
      </c>
      <c r="D72" s="19">
        <f t="shared" si="1203"/>
        <v>1.7599999999999998</v>
      </c>
      <c r="E72" s="16">
        <f>IF((IF(OR(E$1="", $B72=""), 0, IF($B72&gt;'DOEE Payment Calculator'!$I$12, 0,  ((2/100)*FLOOR(MIN(E$1, 100000),5000)/5000)+MIN((('DOEE Payment Calculator'!$I$12+0.4-($B72+(2/100)*FLOOR(MIN(E$1, 100000),5000)/5000))/2), 0.4))))+$B72&gt;$B$5+0.2, 0, IF(OR(E$1="", $B72=""), 0, IF($B72&gt;'DOEE Payment Calculator'!$I$12, 0,  ((2/100)*FLOOR(MIN(E$1, 100000),5000)/5000)+MIN((('DOEE Payment Calculator'!$I$12+0.4-($B72+(2/100)*FLOOR(MIN(E$1, 100000),5000)/5000))/2), 0.4))))</f>
        <v>0.42000000000000004</v>
      </c>
      <c r="F72" s="19">
        <f t="shared" si="1223"/>
        <v>1.7799999999999998</v>
      </c>
      <c r="G72" s="16">
        <f>IF((IF(OR(G$1="", $B72=""), 0, IF($B72&gt;'DOEE Payment Calculator'!$I$12, 0,  ((2/100)*FLOOR(MIN(G$1, 100000),5000)/5000)+MIN((('DOEE Payment Calculator'!$I$12+0.4-($B72+(2/100)*FLOOR(MIN(G$1, 100000),5000)/5000))/2), 0.4))))+$B72&gt;$B$5+0.2, 0, IF(OR(G$1="", $B72=""), 0, IF($B72&gt;'DOEE Payment Calculator'!$I$12, 0,  ((2/100)*FLOOR(MIN(G$1, 100000),5000)/5000)+MIN((('DOEE Payment Calculator'!$I$12+0.4-($B72+(2/100)*FLOOR(MIN(G$1, 100000),5000)/5000))/2), 0.4))))</f>
        <v>0.44</v>
      </c>
      <c r="H72" s="19">
        <f t="shared" ref="H72" si="1263">$B72+G72</f>
        <v>1.7999999999999998</v>
      </c>
      <c r="I72" s="16">
        <f>IF((IF(OR(I$1="", $B72=""), 0, IF($B72&gt;'DOEE Payment Calculator'!$I$12, 0,  ((2/100)*FLOOR(MIN(I$1, 100000),5000)/5000)+MIN((('DOEE Payment Calculator'!$I$12+0.4-($B72+(2/100)*FLOOR(MIN(I$1, 100000),5000)/5000))/2), 0.4))))+$B72&gt;$B$5+0.2, 0, IF(OR(I$1="", $B72=""), 0, IF($B72&gt;'DOEE Payment Calculator'!$I$12, 0,  ((2/100)*FLOOR(MIN(I$1, 100000),5000)/5000)+MIN((('DOEE Payment Calculator'!$I$12+0.4-($B72+(2/100)*FLOOR(MIN(I$1, 100000),5000)/5000))/2), 0.4))))</f>
        <v>0.46</v>
      </c>
      <c r="J72" s="19">
        <f t="shared" ref="J72" si="1264">$B72+I72</f>
        <v>1.8199999999999998</v>
      </c>
      <c r="K72" s="16">
        <f>IF((IF(OR(K$1="", $B72=""), 0, IF($B72&gt;'DOEE Payment Calculator'!$I$12, 0,  ((2/100)*FLOOR(MIN(K$1, 100000),5000)/5000)+MIN((('DOEE Payment Calculator'!$I$12+0.4-($B72+(2/100)*FLOOR(MIN(K$1, 100000),5000)/5000))/2), 0.4))))+$B72&gt;$B$5+0.2, 0, IF(OR(K$1="", $B72=""), 0, IF($B72&gt;'DOEE Payment Calculator'!$I$12, 0,  ((2/100)*FLOOR(MIN(K$1, 100000),5000)/5000)+MIN((('DOEE Payment Calculator'!$I$12+0.4-($B72+(2/100)*FLOOR(MIN(K$1, 100000),5000)/5000))/2), 0.4))))</f>
        <v>0.48000000000000004</v>
      </c>
      <c r="L72" s="19">
        <f t="shared" ref="L72" si="1265">$B72+K72</f>
        <v>1.8399999999999999</v>
      </c>
      <c r="M72" s="16">
        <f>IF((IF(OR(M$1="", $B72=""), 0, IF($B72&gt;'DOEE Payment Calculator'!$I$12, 0,  ((2/100)*FLOOR(MIN(M$1, 100000),5000)/5000)+MIN((('DOEE Payment Calculator'!$I$12+0.4-($B72+(2/100)*FLOOR(MIN(M$1, 100000),5000)/5000))/2), 0.4))))+$B72&gt;$B$5+0.2, 0, IF(OR(M$1="", $B72=""), 0, IF($B72&gt;'DOEE Payment Calculator'!$I$12, 0,  ((2/100)*FLOOR(MIN(M$1, 100000),5000)/5000)+MIN((('DOEE Payment Calculator'!$I$12+0.4-($B72+(2/100)*FLOOR(MIN(M$1, 100000),5000)/5000))/2), 0.4))))</f>
        <v>0.5</v>
      </c>
      <c r="N72" s="19">
        <f t="shared" ref="N72" si="1266">$B72+M72</f>
        <v>1.8599999999999999</v>
      </c>
      <c r="O72" s="16">
        <f>IF((IF(OR(O$1="", $B72=""), 0, IF($B72&gt;'DOEE Payment Calculator'!$I$12, 0,  ((2/100)*FLOOR(MIN(O$1, 100000),5000)/5000)+MIN((('DOEE Payment Calculator'!$I$12+0.4-($B72+(2/100)*FLOOR(MIN(O$1, 100000),5000)/5000))/2), 0.4))))+$B72&gt;$B$5+0.2, 0, IF(OR(O$1="", $B72=""), 0, IF($B72&gt;'DOEE Payment Calculator'!$I$12, 0,  ((2/100)*FLOOR(MIN(O$1, 100000),5000)/5000)+MIN((('DOEE Payment Calculator'!$I$12+0.4-($B72+(2/100)*FLOOR(MIN(O$1, 100000),5000)/5000))/2), 0.4))))</f>
        <v>0.52</v>
      </c>
      <c r="P72" s="19">
        <f t="shared" ref="P72" si="1267">$B72+O72</f>
        <v>1.88</v>
      </c>
      <c r="Q72" s="16">
        <f>IF((IF(OR(Q$1="", $B72=""), 0, IF($B72&gt;'DOEE Payment Calculator'!$I$12, 0,  ((2/100)*FLOOR(MIN(Q$1, 100000),5000)/5000)+MIN((('DOEE Payment Calculator'!$I$12+0.4-($B72+(2/100)*FLOOR(MIN(Q$1, 100000),5000)/5000))/2), 0.4))))+$B72&gt;$B$5+0.2, 0, IF(OR(Q$1="", $B72=""), 0, IF($B72&gt;'DOEE Payment Calculator'!$I$12, 0,  ((2/100)*FLOOR(MIN(Q$1, 100000),5000)/5000)+MIN((('DOEE Payment Calculator'!$I$12+0.4-($B72+(2/100)*FLOOR(MIN(Q$1, 100000),5000)/5000))/2), 0.4))))</f>
        <v>0.54</v>
      </c>
      <c r="R72" s="19">
        <f t="shared" ref="R72" si="1268">$B72+Q72</f>
        <v>1.9</v>
      </c>
      <c r="S72" s="16">
        <f>IF((IF(OR(S$1="", $B72=""), 0, IF($B72&gt;'DOEE Payment Calculator'!$I$12, 0,  ((2/100)*FLOOR(MIN(S$1, 100000),5000)/5000)+MIN((('DOEE Payment Calculator'!$I$12+0.4-($B72+(2/100)*FLOOR(MIN(S$1, 100000),5000)/5000))/2), 0.4))))+$B72&gt;$B$5+0.2, 0, IF(OR(S$1="", $B72=""), 0, IF($B72&gt;'DOEE Payment Calculator'!$I$12, 0,  ((2/100)*FLOOR(MIN(S$1, 100000),5000)/5000)+MIN((('DOEE Payment Calculator'!$I$12+0.4-($B72+(2/100)*FLOOR(MIN(S$1, 100000),5000)/5000))/2), 0.4))))</f>
        <v>0.56000000000000005</v>
      </c>
      <c r="T72" s="19">
        <f t="shared" ref="T72" si="1269">$B72+S72</f>
        <v>1.92</v>
      </c>
      <c r="U72" s="16">
        <f>IF((IF(OR(U$1="", $B72=""), 0, IF($B72&gt;'DOEE Payment Calculator'!$I$12, 0,  ((2/100)*FLOOR(MIN(U$1, 100000),5000)/5000)+MIN((('DOEE Payment Calculator'!$I$12+0.4-($B72+(2/100)*FLOOR(MIN(U$1, 100000),5000)/5000))/2), 0.4))))+$B72&gt;$B$5+0.2, 0, IF(OR(U$1="", $B72=""), 0, IF($B72&gt;'DOEE Payment Calculator'!$I$12, 0,  ((2/100)*FLOOR(MIN(U$1, 100000),5000)/5000)+MIN((('DOEE Payment Calculator'!$I$12+0.4-($B72+(2/100)*FLOOR(MIN(U$1, 100000),5000)/5000))/2), 0.4))))</f>
        <v>0.58000000000000007</v>
      </c>
      <c r="V72" s="19">
        <f t="shared" ref="V72" si="1270">$B72+U72</f>
        <v>1.94</v>
      </c>
      <c r="W72" s="16">
        <f>IF((IF(OR(W$1="", $B72=""), 0, IF($B72&gt;'DOEE Payment Calculator'!$I$12, 0,  ((2/100)*FLOOR(MIN(W$1, 100000),5000)/5000)+MIN((('DOEE Payment Calculator'!$I$12+0.4-($B72+(2/100)*FLOOR(MIN(W$1, 100000),5000)/5000))/2), 0.4))))+$B72&gt;$B$5+0.2, 0, IF(OR(W$1="", $B72=""), 0, IF($B72&gt;'DOEE Payment Calculator'!$I$12, 0,  ((2/100)*FLOOR(MIN(W$1, 100000),5000)/5000)+MIN((('DOEE Payment Calculator'!$I$12+0.4-($B72+(2/100)*FLOOR(MIN(W$1, 100000),5000)/5000))/2), 0.4))))</f>
        <v>0.60000000000000009</v>
      </c>
      <c r="X72" s="19">
        <f t="shared" ref="X72" si="1271">$B72+W72</f>
        <v>1.96</v>
      </c>
      <c r="Y72" s="16">
        <f>IF((IF(OR(Y$1="", $B72=""), 0, IF($B72&gt;'DOEE Payment Calculator'!$I$12, 0,  ((2/100)*FLOOR(MIN(Y$1, 100000),5000)/5000)+MIN((('DOEE Payment Calculator'!$I$12+0.4-($B72+(2/100)*FLOOR(MIN(Y$1, 100000),5000)/5000))/2), 0.4))))+$B72&gt;$B$5+0.2, 0, IF(OR(Y$1="", $B72=""), 0, IF($B72&gt;'DOEE Payment Calculator'!$I$12, 0,  ((2/100)*FLOOR(MIN(Y$1, 100000),5000)/5000)+MIN((('DOEE Payment Calculator'!$I$12+0.4-($B72+(2/100)*FLOOR(MIN(Y$1, 100000),5000)/5000))/2), 0.4))))</f>
        <v>0.62</v>
      </c>
      <c r="Z72" s="19">
        <f t="shared" ref="Z72" si="1272">$B72+Y72</f>
        <v>1.98</v>
      </c>
      <c r="AA72" s="16">
        <f>IF((IF(OR(AA$1="", $B72=""), 0, IF($B72&gt;'DOEE Payment Calculator'!$I$12, 0,  ((2/100)*FLOOR(MIN(AA$1, 100000),5000)/5000)+MIN((('DOEE Payment Calculator'!$I$12+0.4-($B72+(2/100)*FLOOR(MIN(AA$1, 100000),5000)/5000))/2), 0.4))))+$B72&gt;$B$5+0.2, 0, IF(OR(AA$1="", $B72=""), 0, IF($B72&gt;'DOEE Payment Calculator'!$I$12, 0,  ((2/100)*FLOOR(MIN(AA$1, 100000),5000)/5000)+MIN((('DOEE Payment Calculator'!$I$12+0.4-($B72+(2/100)*FLOOR(MIN(AA$1, 100000),5000)/5000))/2), 0.4))))</f>
        <v>0.64</v>
      </c>
      <c r="AB72" s="19">
        <f t="shared" ref="AB72" si="1273">$B72+AA72</f>
        <v>2</v>
      </c>
      <c r="AC72" s="16">
        <f>IF((IF(OR(AC$1="", $B72=""), 0, IF($B72&gt;'DOEE Payment Calculator'!$I$12, 0,  ((2/100)*FLOOR(MIN(AC$1, 100000),5000)/5000)+MIN((('DOEE Payment Calculator'!$I$12+0.4-($B72+(2/100)*FLOOR(MIN(AC$1, 100000),5000)/5000))/2), 0.4))))+$B72&gt;$B$5+0.2, 0, IF(OR(AC$1="", $B72=""), 0, IF($B72&gt;'DOEE Payment Calculator'!$I$12, 0,  ((2/100)*FLOOR(MIN(AC$1, 100000),5000)/5000)+MIN((('DOEE Payment Calculator'!$I$12+0.4-($B72+(2/100)*FLOOR(MIN(AC$1, 100000),5000)/5000))/2), 0.4))))</f>
        <v>0.66</v>
      </c>
      <c r="AD72" s="19">
        <f t="shared" ref="AD72" si="1274">$B72+AC72</f>
        <v>2.02</v>
      </c>
      <c r="AE72" s="16">
        <f>IF((IF(OR(AE$1="", $B72=""), 0, IF($B72&gt;'DOEE Payment Calculator'!$I$12, 0,  ((2/100)*FLOOR(MIN(AE$1, 100000),5000)/5000)+MIN((('DOEE Payment Calculator'!$I$12+0.4-($B72+(2/100)*FLOOR(MIN(AE$1, 100000),5000)/5000))/2), 0.4))))+$B72&gt;$B$5+0.2, 0, IF(OR(AE$1="", $B72=""), 0, IF($B72&gt;'DOEE Payment Calculator'!$I$12, 0,  ((2/100)*FLOOR(MIN(AE$1, 100000),5000)/5000)+MIN((('DOEE Payment Calculator'!$I$12+0.4-($B72+(2/100)*FLOOR(MIN(AE$1, 100000),5000)/5000))/2), 0.4))))</f>
        <v>0.67499999999999993</v>
      </c>
      <c r="AF72" s="19">
        <f t="shared" ref="AF72" si="1275">$B72+AE72</f>
        <v>2.0349999999999997</v>
      </c>
      <c r="AG72" s="16">
        <f>IF((IF(OR(AG$1="", $B72=""), 0, IF($B72&gt;'DOEE Payment Calculator'!$I$12, 0,  ((2/100)*FLOOR(MIN(AG$1, 100000),5000)/5000)+MIN((('DOEE Payment Calculator'!$I$12+0.4-($B72+(2/100)*FLOOR(MIN(AG$1, 100000),5000)/5000))/2), 0.4))))+$B72&gt;$B$5+0.2, 0, IF(OR(AG$1="", $B72=""), 0, IF($B72&gt;'DOEE Payment Calculator'!$I$12, 0,  ((2/100)*FLOOR(MIN(AG$1, 100000),5000)/5000)+MIN((('DOEE Payment Calculator'!$I$12+0.4-($B72+(2/100)*FLOOR(MIN(AG$1, 100000),5000)/5000))/2), 0.4))))</f>
        <v>0.68499999999999983</v>
      </c>
      <c r="AH72" s="19">
        <f t="shared" ref="AH72" si="1276">$B72+AG72</f>
        <v>2.0449999999999999</v>
      </c>
      <c r="AI72" s="16">
        <f>IF((IF(OR(AI$1="", $B72=""), 0, IF($B72&gt;'DOEE Payment Calculator'!$I$12, 0,  ((2/100)*FLOOR(MIN(AI$1, 100000),5000)/5000)+MIN((('DOEE Payment Calculator'!$I$12+0.4-($B72+(2/100)*FLOOR(MIN(AI$1, 100000),5000)/5000))/2), 0.4))))+$B72&gt;$B$5+0.2, 0, IF(OR(AI$1="", $B72=""), 0, IF($B72&gt;'DOEE Payment Calculator'!$I$12, 0,  ((2/100)*FLOOR(MIN(AI$1, 100000),5000)/5000)+MIN((('DOEE Payment Calculator'!$I$12+0.4-($B72+(2/100)*FLOOR(MIN(AI$1, 100000),5000)/5000))/2), 0.4))))</f>
        <v>0.69499999999999984</v>
      </c>
      <c r="AJ72" s="19">
        <f t="shared" ref="AJ72" si="1277">$B72+AI72</f>
        <v>2.0549999999999997</v>
      </c>
      <c r="AK72" s="16">
        <f>IF((IF(OR(AK$1="", $B72=""), 0, IF($B72&gt;'DOEE Payment Calculator'!$I$12, 0,  ((2/100)*FLOOR(MIN(AK$1, 100000),5000)/5000)+MIN((('DOEE Payment Calculator'!$I$12+0.4-($B72+(2/100)*FLOOR(MIN(AK$1, 100000),5000)/5000))/2), 0.4))))+$B72&gt;$B$5+0.2, 0, IF(OR(AK$1="", $B72=""), 0, IF($B72&gt;'DOEE Payment Calculator'!$I$12, 0,  ((2/100)*FLOOR(MIN(AK$1, 100000),5000)/5000)+MIN((('DOEE Payment Calculator'!$I$12+0.4-($B72+(2/100)*FLOOR(MIN(AK$1, 100000),5000)/5000))/2), 0.4))))</f>
        <v>0.70499999999999985</v>
      </c>
      <c r="AL72" s="19">
        <f t="shared" ref="AL72" si="1278">$B72+AK72</f>
        <v>2.0649999999999995</v>
      </c>
      <c r="AM72" s="16">
        <f>IF((IF(OR(AM$1="", $B72=""), 0, IF($B72&gt;'DOEE Payment Calculator'!$I$12, 0,  ((2/100)*FLOOR(MIN(AM$1, 100000),5000)/5000)+MIN((('DOEE Payment Calculator'!$I$12+0.4-($B72+(2/100)*FLOOR(MIN(AM$1, 100000),5000)/5000))/2), 0.4))))+$B72&gt;$B$5+0.2, 0, IF(OR(AM$1="", $B72=""), 0, IF($B72&gt;'DOEE Payment Calculator'!$I$12, 0,  ((2/100)*FLOOR(MIN(AM$1, 100000),5000)/5000)+MIN((('DOEE Payment Calculator'!$I$12+0.4-($B72+(2/100)*FLOOR(MIN(AM$1, 100000),5000)/5000))/2), 0.4))))</f>
        <v>0.71499999999999997</v>
      </c>
      <c r="AN72" s="19">
        <f t="shared" ref="AN72" si="1279">$B72+AM72</f>
        <v>2.0749999999999997</v>
      </c>
      <c r="AO72" s="16">
        <f>IF((IF(OR(AO$1="", $B72=""), 0, IF($B72&gt;'DOEE Payment Calculator'!$I$12, 0,  ((2/100)*FLOOR(MIN(AO$1, 100000),5000)/5000)+MIN((('DOEE Payment Calculator'!$I$12+0.4-($B72+(2/100)*FLOOR(MIN(AO$1, 100000),5000)/5000))/2), 0.4))))+$B72&gt;$B$5+0.2, 0, IF(OR(AO$1="", $B72=""), 0, IF($B72&gt;'DOEE Payment Calculator'!$I$12, 0,  ((2/100)*FLOOR(MIN(AO$1, 100000),5000)/5000)+MIN((('DOEE Payment Calculator'!$I$12+0.4-($B72+(2/100)*FLOOR(MIN(AO$1, 100000),5000)/5000))/2), 0.4))))</f>
        <v>0.72499999999999998</v>
      </c>
      <c r="AP72" s="19">
        <f t="shared" ref="AP72" si="1280">$B72+AO72</f>
        <v>2.085</v>
      </c>
      <c r="AQ72" s="16">
        <f>IF((IF(OR(AQ$1="", $B72=""), 0, IF($B72&gt;'DOEE Payment Calculator'!$I$12, 0,  ((2/100)*FLOOR(MIN(AQ$1, 100000),5000)/5000)+MIN((('DOEE Payment Calculator'!$I$12+0.4-($B72+(2/100)*FLOOR(MIN(AQ$1, 100000),5000)/5000))/2), 0.4))))+$B72&gt;$B$5+0.2, 0, IF(OR(AQ$1="", $B72=""), 0, IF($B72&gt;'DOEE Payment Calculator'!$I$12, 0,  ((2/100)*FLOOR(MIN(AQ$1, 100000),5000)/5000)+MIN((('DOEE Payment Calculator'!$I$12+0.4-($B72+(2/100)*FLOOR(MIN(AQ$1, 100000),5000)/5000))/2), 0.4))))</f>
        <v>0.73499999999999999</v>
      </c>
      <c r="AR72" s="19">
        <f t="shared" ref="AR72" si="1281">$B72+AQ72</f>
        <v>2.0949999999999998</v>
      </c>
    </row>
    <row r="73" spans="2:44" ht="16.5" x14ac:dyDescent="0.3">
      <c r="B73" s="16">
        <f t="shared" si="1243"/>
        <v>1.3499999999999999</v>
      </c>
      <c r="C73" s="16">
        <f>IF((IF(OR(C$1="", $B73=""), 0, IF($B73&gt;'DOEE Payment Calculator'!$I$12, 0,  ((2/100)*FLOOR(MIN(C$1, 100000),5000)/5000)+MIN((('DOEE Payment Calculator'!$I$12+0.4-($B73+(2/100)*FLOOR(MIN(C$1, 100000),5000)/5000))/2), 0.4))))+$B73&gt;$B$5+0.2, 0, IF(OR(C$1="", $B73=""), 0, IF($B73&gt;'DOEE Payment Calculator'!$I$12, 0,  ((2/100)*FLOOR(MIN(C$1, 100000),5000)/5000)+MIN((('DOEE Payment Calculator'!$I$12+0.4-($B73+(2/100)*FLOOR(MIN(C$1, 100000),5000)/5000))/2), 0.4))))</f>
        <v>0.4</v>
      </c>
      <c r="D73" s="19">
        <f t="shared" si="1203"/>
        <v>1.75</v>
      </c>
      <c r="E73" s="16">
        <f>IF((IF(OR(E$1="", $B73=""), 0, IF($B73&gt;'DOEE Payment Calculator'!$I$12, 0,  ((2/100)*FLOOR(MIN(E$1, 100000),5000)/5000)+MIN((('DOEE Payment Calculator'!$I$12+0.4-($B73+(2/100)*FLOOR(MIN(E$1, 100000),5000)/5000))/2), 0.4))))+$B73&gt;$B$5+0.2, 0, IF(OR(E$1="", $B73=""), 0, IF($B73&gt;'DOEE Payment Calculator'!$I$12, 0,  ((2/100)*FLOOR(MIN(E$1, 100000),5000)/5000)+MIN((('DOEE Payment Calculator'!$I$12+0.4-($B73+(2/100)*FLOOR(MIN(E$1, 100000),5000)/5000))/2), 0.4))))</f>
        <v>0.42000000000000004</v>
      </c>
      <c r="F73" s="19">
        <f t="shared" si="1223"/>
        <v>1.77</v>
      </c>
      <c r="G73" s="16">
        <f>IF((IF(OR(G$1="", $B73=""), 0, IF($B73&gt;'DOEE Payment Calculator'!$I$12, 0,  ((2/100)*FLOOR(MIN(G$1, 100000),5000)/5000)+MIN((('DOEE Payment Calculator'!$I$12+0.4-($B73+(2/100)*FLOOR(MIN(G$1, 100000),5000)/5000))/2), 0.4))))+$B73&gt;$B$5+0.2, 0, IF(OR(G$1="", $B73=""), 0, IF($B73&gt;'DOEE Payment Calculator'!$I$12, 0,  ((2/100)*FLOOR(MIN(G$1, 100000),5000)/5000)+MIN((('DOEE Payment Calculator'!$I$12+0.4-($B73+(2/100)*FLOOR(MIN(G$1, 100000),5000)/5000))/2), 0.4))))</f>
        <v>0.44</v>
      </c>
      <c r="H73" s="19">
        <f t="shared" ref="H73" si="1282">$B73+G73</f>
        <v>1.7899999999999998</v>
      </c>
      <c r="I73" s="16">
        <f>IF((IF(OR(I$1="", $B73=""), 0, IF($B73&gt;'DOEE Payment Calculator'!$I$12, 0,  ((2/100)*FLOOR(MIN(I$1, 100000),5000)/5000)+MIN((('DOEE Payment Calculator'!$I$12+0.4-($B73+(2/100)*FLOOR(MIN(I$1, 100000),5000)/5000))/2), 0.4))))+$B73&gt;$B$5+0.2, 0, IF(OR(I$1="", $B73=""), 0, IF($B73&gt;'DOEE Payment Calculator'!$I$12, 0,  ((2/100)*FLOOR(MIN(I$1, 100000),5000)/5000)+MIN((('DOEE Payment Calculator'!$I$12+0.4-($B73+(2/100)*FLOOR(MIN(I$1, 100000),5000)/5000))/2), 0.4))))</f>
        <v>0.46</v>
      </c>
      <c r="J73" s="19">
        <f t="shared" ref="J73" si="1283">$B73+I73</f>
        <v>1.8099999999999998</v>
      </c>
      <c r="K73" s="16">
        <f>IF((IF(OR(K$1="", $B73=""), 0, IF($B73&gt;'DOEE Payment Calculator'!$I$12, 0,  ((2/100)*FLOOR(MIN(K$1, 100000),5000)/5000)+MIN((('DOEE Payment Calculator'!$I$12+0.4-($B73+(2/100)*FLOOR(MIN(K$1, 100000),5000)/5000))/2), 0.4))))+$B73&gt;$B$5+0.2, 0, IF(OR(K$1="", $B73=""), 0, IF($B73&gt;'DOEE Payment Calculator'!$I$12, 0,  ((2/100)*FLOOR(MIN(K$1, 100000),5000)/5000)+MIN((('DOEE Payment Calculator'!$I$12+0.4-($B73+(2/100)*FLOOR(MIN(K$1, 100000),5000)/5000))/2), 0.4))))</f>
        <v>0.48000000000000004</v>
      </c>
      <c r="L73" s="19">
        <f t="shared" ref="L73" si="1284">$B73+K73</f>
        <v>1.8299999999999998</v>
      </c>
      <c r="M73" s="16">
        <f>IF((IF(OR(M$1="", $B73=""), 0, IF($B73&gt;'DOEE Payment Calculator'!$I$12, 0,  ((2/100)*FLOOR(MIN(M$1, 100000),5000)/5000)+MIN((('DOEE Payment Calculator'!$I$12+0.4-($B73+(2/100)*FLOOR(MIN(M$1, 100000),5000)/5000))/2), 0.4))))+$B73&gt;$B$5+0.2, 0, IF(OR(M$1="", $B73=""), 0, IF($B73&gt;'DOEE Payment Calculator'!$I$12, 0,  ((2/100)*FLOOR(MIN(M$1, 100000),5000)/5000)+MIN((('DOEE Payment Calculator'!$I$12+0.4-($B73+(2/100)*FLOOR(MIN(M$1, 100000),5000)/5000))/2), 0.4))))</f>
        <v>0.5</v>
      </c>
      <c r="N73" s="19">
        <f t="shared" ref="N73" si="1285">$B73+M73</f>
        <v>1.8499999999999999</v>
      </c>
      <c r="O73" s="16">
        <f>IF((IF(OR(O$1="", $B73=""), 0, IF($B73&gt;'DOEE Payment Calculator'!$I$12, 0,  ((2/100)*FLOOR(MIN(O$1, 100000),5000)/5000)+MIN((('DOEE Payment Calculator'!$I$12+0.4-($B73+(2/100)*FLOOR(MIN(O$1, 100000),5000)/5000))/2), 0.4))))+$B73&gt;$B$5+0.2, 0, IF(OR(O$1="", $B73=""), 0, IF($B73&gt;'DOEE Payment Calculator'!$I$12, 0,  ((2/100)*FLOOR(MIN(O$1, 100000),5000)/5000)+MIN((('DOEE Payment Calculator'!$I$12+0.4-($B73+(2/100)*FLOOR(MIN(O$1, 100000),5000)/5000))/2), 0.4))))</f>
        <v>0.52</v>
      </c>
      <c r="P73" s="19">
        <f t="shared" ref="P73" si="1286">$B73+O73</f>
        <v>1.8699999999999999</v>
      </c>
      <c r="Q73" s="16">
        <f>IF((IF(OR(Q$1="", $B73=""), 0, IF($B73&gt;'DOEE Payment Calculator'!$I$12, 0,  ((2/100)*FLOOR(MIN(Q$1, 100000),5000)/5000)+MIN((('DOEE Payment Calculator'!$I$12+0.4-($B73+(2/100)*FLOOR(MIN(Q$1, 100000),5000)/5000))/2), 0.4))))+$B73&gt;$B$5+0.2, 0, IF(OR(Q$1="", $B73=""), 0, IF($B73&gt;'DOEE Payment Calculator'!$I$12, 0,  ((2/100)*FLOOR(MIN(Q$1, 100000),5000)/5000)+MIN((('DOEE Payment Calculator'!$I$12+0.4-($B73+(2/100)*FLOOR(MIN(Q$1, 100000),5000)/5000))/2), 0.4))))</f>
        <v>0.54</v>
      </c>
      <c r="R73" s="19">
        <f t="shared" ref="R73" si="1287">$B73+Q73</f>
        <v>1.89</v>
      </c>
      <c r="S73" s="16">
        <f>IF((IF(OR(S$1="", $B73=""), 0, IF($B73&gt;'DOEE Payment Calculator'!$I$12, 0,  ((2/100)*FLOOR(MIN(S$1, 100000),5000)/5000)+MIN((('DOEE Payment Calculator'!$I$12+0.4-($B73+(2/100)*FLOOR(MIN(S$1, 100000),5000)/5000))/2), 0.4))))+$B73&gt;$B$5+0.2, 0, IF(OR(S$1="", $B73=""), 0, IF($B73&gt;'DOEE Payment Calculator'!$I$12, 0,  ((2/100)*FLOOR(MIN(S$1, 100000),5000)/5000)+MIN((('DOEE Payment Calculator'!$I$12+0.4-($B73+(2/100)*FLOOR(MIN(S$1, 100000),5000)/5000))/2), 0.4))))</f>
        <v>0.56000000000000005</v>
      </c>
      <c r="T73" s="19">
        <f t="shared" ref="T73" si="1288">$B73+S73</f>
        <v>1.91</v>
      </c>
      <c r="U73" s="16">
        <f>IF((IF(OR(U$1="", $B73=""), 0, IF($B73&gt;'DOEE Payment Calculator'!$I$12, 0,  ((2/100)*FLOOR(MIN(U$1, 100000),5000)/5000)+MIN((('DOEE Payment Calculator'!$I$12+0.4-($B73+(2/100)*FLOOR(MIN(U$1, 100000),5000)/5000))/2), 0.4))))+$B73&gt;$B$5+0.2, 0, IF(OR(U$1="", $B73=""), 0, IF($B73&gt;'DOEE Payment Calculator'!$I$12, 0,  ((2/100)*FLOOR(MIN(U$1, 100000),5000)/5000)+MIN((('DOEE Payment Calculator'!$I$12+0.4-($B73+(2/100)*FLOOR(MIN(U$1, 100000),5000)/5000))/2), 0.4))))</f>
        <v>0.58000000000000007</v>
      </c>
      <c r="V73" s="19">
        <f t="shared" ref="V73" si="1289">$B73+U73</f>
        <v>1.93</v>
      </c>
      <c r="W73" s="16">
        <f>IF((IF(OR(W$1="", $B73=""), 0, IF($B73&gt;'DOEE Payment Calculator'!$I$12, 0,  ((2/100)*FLOOR(MIN(W$1, 100000),5000)/5000)+MIN((('DOEE Payment Calculator'!$I$12+0.4-($B73+(2/100)*FLOOR(MIN(W$1, 100000),5000)/5000))/2), 0.4))))+$B73&gt;$B$5+0.2, 0, IF(OR(W$1="", $B73=""), 0, IF($B73&gt;'DOEE Payment Calculator'!$I$12, 0,  ((2/100)*FLOOR(MIN(W$1, 100000),5000)/5000)+MIN((('DOEE Payment Calculator'!$I$12+0.4-($B73+(2/100)*FLOOR(MIN(W$1, 100000),5000)/5000))/2), 0.4))))</f>
        <v>0.60000000000000009</v>
      </c>
      <c r="X73" s="19">
        <f t="shared" ref="X73" si="1290">$B73+W73</f>
        <v>1.95</v>
      </c>
      <c r="Y73" s="16">
        <f>IF((IF(OR(Y$1="", $B73=""), 0, IF($B73&gt;'DOEE Payment Calculator'!$I$12, 0,  ((2/100)*FLOOR(MIN(Y$1, 100000),5000)/5000)+MIN((('DOEE Payment Calculator'!$I$12+0.4-($B73+(2/100)*FLOOR(MIN(Y$1, 100000),5000)/5000))/2), 0.4))))+$B73&gt;$B$5+0.2, 0, IF(OR(Y$1="", $B73=""), 0, IF($B73&gt;'DOEE Payment Calculator'!$I$12, 0,  ((2/100)*FLOOR(MIN(Y$1, 100000),5000)/5000)+MIN((('DOEE Payment Calculator'!$I$12+0.4-($B73+(2/100)*FLOOR(MIN(Y$1, 100000),5000)/5000))/2), 0.4))))</f>
        <v>0.62</v>
      </c>
      <c r="Z73" s="19">
        <f t="shared" ref="Z73" si="1291">$B73+Y73</f>
        <v>1.9699999999999998</v>
      </c>
      <c r="AA73" s="16">
        <f>IF((IF(OR(AA$1="", $B73=""), 0, IF($B73&gt;'DOEE Payment Calculator'!$I$12, 0,  ((2/100)*FLOOR(MIN(AA$1, 100000),5000)/5000)+MIN((('DOEE Payment Calculator'!$I$12+0.4-($B73+(2/100)*FLOOR(MIN(AA$1, 100000),5000)/5000))/2), 0.4))))+$B73&gt;$B$5+0.2, 0, IF(OR(AA$1="", $B73=""), 0, IF($B73&gt;'DOEE Payment Calculator'!$I$12, 0,  ((2/100)*FLOOR(MIN(AA$1, 100000),5000)/5000)+MIN((('DOEE Payment Calculator'!$I$12+0.4-($B73+(2/100)*FLOOR(MIN(AA$1, 100000),5000)/5000))/2), 0.4))))</f>
        <v>0.64</v>
      </c>
      <c r="AB73" s="19">
        <f t="shared" ref="AB73" si="1292">$B73+AA73</f>
        <v>1.9899999999999998</v>
      </c>
      <c r="AC73" s="16">
        <f>IF((IF(OR(AC$1="", $B73=""), 0, IF($B73&gt;'DOEE Payment Calculator'!$I$12, 0,  ((2/100)*FLOOR(MIN(AC$1, 100000),5000)/5000)+MIN((('DOEE Payment Calculator'!$I$12+0.4-($B73+(2/100)*FLOOR(MIN(AC$1, 100000),5000)/5000))/2), 0.4))))+$B73&gt;$B$5+0.2, 0, IF(OR(AC$1="", $B73=""), 0, IF($B73&gt;'DOEE Payment Calculator'!$I$12, 0,  ((2/100)*FLOOR(MIN(AC$1, 100000),5000)/5000)+MIN((('DOEE Payment Calculator'!$I$12+0.4-($B73+(2/100)*FLOOR(MIN(AC$1, 100000),5000)/5000))/2), 0.4))))</f>
        <v>0.66</v>
      </c>
      <c r="AD73" s="19">
        <f t="shared" ref="AD73" si="1293">$B73+AC73</f>
        <v>2.0099999999999998</v>
      </c>
      <c r="AE73" s="16">
        <f>IF((IF(OR(AE$1="", $B73=""), 0, IF($B73&gt;'DOEE Payment Calculator'!$I$12, 0,  ((2/100)*FLOOR(MIN(AE$1, 100000),5000)/5000)+MIN((('DOEE Payment Calculator'!$I$12+0.4-($B73+(2/100)*FLOOR(MIN(AE$1, 100000),5000)/5000))/2), 0.4))))+$B73&gt;$B$5+0.2, 0, IF(OR(AE$1="", $B73=""), 0, IF($B73&gt;'DOEE Payment Calculator'!$I$12, 0,  ((2/100)*FLOOR(MIN(AE$1, 100000),5000)/5000)+MIN((('DOEE Payment Calculator'!$I$12+0.4-($B73+(2/100)*FLOOR(MIN(AE$1, 100000),5000)/5000))/2), 0.4))))</f>
        <v>0.67999999999999994</v>
      </c>
      <c r="AF73" s="19">
        <f t="shared" ref="AF73" si="1294">$B73+AE73</f>
        <v>2.0299999999999998</v>
      </c>
      <c r="AG73" s="16">
        <f>IF((IF(OR(AG$1="", $B73=""), 0, IF($B73&gt;'DOEE Payment Calculator'!$I$12, 0,  ((2/100)*FLOOR(MIN(AG$1, 100000),5000)/5000)+MIN((('DOEE Payment Calculator'!$I$12+0.4-($B73+(2/100)*FLOOR(MIN(AG$1, 100000),5000)/5000))/2), 0.4))))+$B73&gt;$B$5+0.2, 0, IF(OR(AG$1="", $B73=""), 0, IF($B73&gt;'DOEE Payment Calculator'!$I$12, 0,  ((2/100)*FLOOR(MIN(AG$1, 100000),5000)/5000)+MIN((('DOEE Payment Calculator'!$I$12+0.4-($B73+(2/100)*FLOOR(MIN(AG$1, 100000),5000)/5000))/2), 0.4))))</f>
        <v>0.69</v>
      </c>
      <c r="AH73" s="19">
        <f t="shared" ref="AH73" si="1295">$B73+AG73</f>
        <v>2.04</v>
      </c>
      <c r="AI73" s="16">
        <f>IF((IF(OR(AI$1="", $B73=""), 0, IF($B73&gt;'DOEE Payment Calculator'!$I$12, 0,  ((2/100)*FLOOR(MIN(AI$1, 100000),5000)/5000)+MIN((('DOEE Payment Calculator'!$I$12+0.4-($B73+(2/100)*FLOOR(MIN(AI$1, 100000),5000)/5000))/2), 0.4))))+$B73&gt;$B$5+0.2, 0, IF(OR(AI$1="", $B73=""), 0, IF($B73&gt;'DOEE Payment Calculator'!$I$12, 0,  ((2/100)*FLOOR(MIN(AI$1, 100000),5000)/5000)+MIN((('DOEE Payment Calculator'!$I$12+0.4-($B73+(2/100)*FLOOR(MIN(AI$1, 100000),5000)/5000))/2), 0.4))))</f>
        <v>0.7</v>
      </c>
      <c r="AJ73" s="19">
        <f t="shared" ref="AJ73" si="1296">$B73+AI73</f>
        <v>2.0499999999999998</v>
      </c>
      <c r="AK73" s="16">
        <f>IF((IF(OR(AK$1="", $B73=""), 0, IF($B73&gt;'DOEE Payment Calculator'!$I$12, 0,  ((2/100)*FLOOR(MIN(AK$1, 100000),5000)/5000)+MIN((('DOEE Payment Calculator'!$I$12+0.4-($B73+(2/100)*FLOOR(MIN(AK$1, 100000),5000)/5000))/2), 0.4))))+$B73&gt;$B$5+0.2, 0, IF(OR(AK$1="", $B73=""), 0, IF($B73&gt;'DOEE Payment Calculator'!$I$12, 0,  ((2/100)*FLOOR(MIN(AK$1, 100000),5000)/5000)+MIN((('DOEE Payment Calculator'!$I$12+0.4-($B73+(2/100)*FLOOR(MIN(AK$1, 100000),5000)/5000))/2), 0.4))))</f>
        <v>0.71</v>
      </c>
      <c r="AL73" s="19">
        <f t="shared" ref="AL73" si="1297">$B73+AK73</f>
        <v>2.0599999999999996</v>
      </c>
      <c r="AM73" s="16">
        <f>IF((IF(OR(AM$1="", $B73=""), 0, IF($B73&gt;'DOEE Payment Calculator'!$I$12, 0,  ((2/100)*FLOOR(MIN(AM$1, 100000),5000)/5000)+MIN((('DOEE Payment Calculator'!$I$12+0.4-($B73+(2/100)*FLOOR(MIN(AM$1, 100000),5000)/5000))/2), 0.4))))+$B73&gt;$B$5+0.2, 0, IF(OR(AM$1="", $B73=""), 0, IF($B73&gt;'DOEE Payment Calculator'!$I$12, 0,  ((2/100)*FLOOR(MIN(AM$1, 100000),5000)/5000)+MIN((('DOEE Payment Calculator'!$I$12+0.4-($B73+(2/100)*FLOOR(MIN(AM$1, 100000),5000)/5000))/2), 0.4))))</f>
        <v>0.71999999999999986</v>
      </c>
      <c r="AN73" s="19">
        <f t="shared" ref="AN73" si="1298">$B73+AM73</f>
        <v>2.0699999999999998</v>
      </c>
      <c r="AO73" s="16">
        <f>IF((IF(OR(AO$1="", $B73=""), 0, IF($B73&gt;'DOEE Payment Calculator'!$I$12, 0,  ((2/100)*FLOOR(MIN(AO$1, 100000),5000)/5000)+MIN((('DOEE Payment Calculator'!$I$12+0.4-($B73+(2/100)*FLOOR(MIN(AO$1, 100000),5000)/5000))/2), 0.4))))+$B73&gt;$B$5+0.2, 0, IF(OR(AO$1="", $B73=""), 0, IF($B73&gt;'DOEE Payment Calculator'!$I$12, 0,  ((2/100)*FLOOR(MIN(AO$1, 100000),5000)/5000)+MIN((('DOEE Payment Calculator'!$I$12+0.4-($B73+(2/100)*FLOOR(MIN(AO$1, 100000),5000)/5000))/2), 0.4))))</f>
        <v>0.72999999999999987</v>
      </c>
      <c r="AP73" s="19">
        <f t="shared" ref="AP73" si="1299">$B73+AO73</f>
        <v>2.0799999999999996</v>
      </c>
      <c r="AQ73" s="16">
        <f>IF((IF(OR(AQ$1="", $B73=""), 0, IF($B73&gt;'DOEE Payment Calculator'!$I$12, 0,  ((2/100)*FLOOR(MIN(AQ$1, 100000),5000)/5000)+MIN((('DOEE Payment Calculator'!$I$12+0.4-($B73+(2/100)*FLOOR(MIN(AQ$1, 100000),5000)/5000))/2), 0.4))))+$B73&gt;$B$5+0.2, 0, IF(OR(AQ$1="", $B73=""), 0, IF($B73&gt;'DOEE Payment Calculator'!$I$12, 0,  ((2/100)*FLOOR(MIN(AQ$1, 100000),5000)/5000)+MIN((('DOEE Payment Calculator'!$I$12+0.4-($B73+(2/100)*FLOOR(MIN(AQ$1, 100000),5000)/5000))/2), 0.4))))</f>
        <v>0.73999999999999988</v>
      </c>
      <c r="AR73" s="19">
        <f t="shared" ref="AR73" si="1300">$B73+AQ73</f>
        <v>2.09</v>
      </c>
    </row>
    <row r="74" spans="2:44" ht="16.5" x14ac:dyDescent="0.3">
      <c r="B74" s="16">
        <f t="shared" si="1243"/>
        <v>1.3399999999999999</v>
      </c>
      <c r="C74" s="16">
        <f>IF((IF(OR(C$1="", $B74=""), 0, IF($B74&gt;'DOEE Payment Calculator'!$I$12, 0,  ((2/100)*FLOOR(MIN(C$1, 100000),5000)/5000)+MIN((('DOEE Payment Calculator'!$I$12+0.4-($B74+(2/100)*FLOOR(MIN(C$1, 100000),5000)/5000))/2), 0.4))))+$B74&gt;$B$5+0.2, 0, IF(OR(C$1="", $B74=""), 0, IF($B74&gt;'DOEE Payment Calculator'!$I$12, 0,  ((2/100)*FLOOR(MIN(C$1, 100000),5000)/5000)+MIN((('DOEE Payment Calculator'!$I$12+0.4-($B74+(2/100)*FLOOR(MIN(C$1, 100000),5000)/5000))/2), 0.4))))</f>
        <v>0.4</v>
      </c>
      <c r="D74" s="19">
        <f t="shared" si="1203"/>
        <v>1.7399999999999998</v>
      </c>
      <c r="E74" s="16">
        <f>IF((IF(OR(E$1="", $B74=""), 0, IF($B74&gt;'DOEE Payment Calculator'!$I$12, 0,  ((2/100)*FLOOR(MIN(E$1, 100000),5000)/5000)+MIN((('DOEE Payment Calculator'!$I$12+0.4-($B74+(2/100)*FLOOR(MIN(E$1, 100000),5000)/5000))/2), 0.4))))+$B74&gt;$B$5+0.2, 0, IF(OR(E$1="", $B74=""), 0, IF($B74&gt;'DOEE Payment Calculator'!$I$12, 0,  ((2/100)*FLOOR(MIN(E$1, 100000),5000)/5000)+MIN((('DOEE Payment Calculator'!$I$12+0.4-($B74+(2/100)*FLOOR(MIN(E$1, 100000),5000)/5000))/2), 0.4))))</f>
        <v>0.42000000000000004</v>
      </c>
      <c r="F74" s="19">
        <f t="shared" si="1223"/>
        <v>1.7599999999999998</v>
      </c>
      <c r="G74" s="16">
        <f>IF((IF(OR(G$1="", $B74=""), 0, IF($B74&gt;'DOEE Payment Calculator'!$I$12, 0,  ((2/100)*FLOOR(MIN(G$1, 100000),5000)/5000)+MIN((('DOEE Payment Calculator'!$I$12+0.4-($B74+(2/100)*FLOOR(MIN(G$1, 100000),5000)/5000))/2), 0.4))))+$B74&gt;$B$5+0.2, 0, IF(OR(G$1="", $B74=""), 0, IF($B74&gt;'DOEE Payment Calculator'!$I$12, 0,  ((2/100)*FLOOR(MIN(G$1, 100000),5000)/5000)+MIN((('DOEE Payment Calculator'!$I$12+0.4-($B74+(2/100)*FLOOR(MIN(G$1, 100000),5000)/5000))/2), 0.4))))</f>
        <v>0.44</v>
      </c>
      <c r="H74" s="19">
        <f t="shared" ref="H74" si="1301">$B74+G74</f>
        <v>1.7799999999999998</v>
      </c>
      <c r="I74" s="16">
        <f>IF((IF(OR(I$1="", $B74=""), 0, IF($B74&gt;'DOEE Payment Calculator'!$I$12, 0,  ((2/100)*FLOOR(MIN(I$1, 100000),5000)/5000)+MIN((('DOEE Payment Calculator'!$I$12+0.4-($B74+(2/100)*FLOOR(MIN(I$1, 100000),5000)/5000))/2), 0.4))))+$B74&gt;$B$5+0.2, 0, IF(OR(I$1="", $B74=""), 0, IF($B74&gt;'DOEE Payment Calculator'!$I$12, 0,  ((2/100)*FLOOR(MIN(I$1, 100000),5000)/5000)+MIN((('DOEE Payment Calculator'!$I$12+0.4-($B74+(2/100)*FLOOR(MIN(I$1, 100000),5000)/5000))/2), 0.4))))</f>
        <v>0.46</v>
      </c>
      <c r="J74" s="19">
        <f t="shared" ref="J74" si="1302">$B74+I74</f>
        <v>1.7999999999999998</v>
      </c>
      <c r="K74" s="16">
        <f>IF((IF(OR(K$1="", $B74=""), 0, IF($B74&gt;'DOEE Payment Calculator'!$I$12, 0,  ((2/100)*FLOOR(MIN(K$1, 100000),5000)/5000)+MIN((('DOEE Payment Calculator'!$I$12+0.4-($B74+(2/100)*FLOOR(MIN(K$1, 100000),5000)/5000))/2), 0.4))))+$B74&gt;$B$5+0.2, 0, IF(OR(K$1="", $B74=""), 0, IF($B74&gt;'DOEE Payment Calculator'!$I$12, 0,  ((2/100)*FLOOR(MIN(K$1, 100000),5000)/5000)+MIN((('DOEE Payment Calculator'!$I$12+0.4-($B74+(2/100)*FLOOR(MIN(K$1, 100000),5000)/5000))/2), 0.4))))</f>
        <v>0.48000000000000004</v>
      </c>
      <c r="L74" s="19">
        <f t="shared" ref="L74" si="1303">$B74+K74</f>
        <v>1.8199999999999998</v>
      </c>
      <c r="M74" s="16">
        <f>IF((IF(OR(M$1="", $B74=""), 0, IF($B74&gt;'DOEE Payment Calculator'!$I$12, 0,  ((2/100)*FLOOR(MIN(M$1, 100000),5000)/5000)+MIN((('DOEE Payment Calculator'!$I$12+0.4-($B74+(2/100)*FLOOR(MIN(M$1, 100000),5000)/5000))/2), 0.4))))+$B74&gt;$B$5+0.2, 0, IF(OR(M$1="", $B74=""), 0, IF($B74&gt;'DOEE Payment Calculator'!$I$12, 0,  ((2/100)*FLOOR(MIN(M$1, 100000),5000)/5000)+MIN((('DOEE Payment Calculator'!$I$12+0.4-($B74+(2/100)*FLOOR(MIN(M$1, 100000),5000)/5000))/2), 0.4))))</f>
        <v>0.5</v>
      </c>
      <c r="N74" s="19">
        <f t="shared" ref="N74" si="1304">$B74+M74</f>
        <v>1.8399999999999999</v>
      </c>
      <c r="O74" s="16">
        <f>IF((IF(OR(O$1="", $B74=""), 0, IF($B74&gt;'DOEE Payment Calculator'!$I$12, 0,  ((2/100)*FLOOR(MIN(O$1, 100000),5000)/5000)+MIN((('DOEE Payment Calculator'!$I$12+0.4-($B74+(2/100)*FLOOR(MIN(O$1, 100000),5000)/5000))/2), 0.4))))+$B74&gt;$B$5+0.2, 0, IF(OR(O$1="", $B74=""), 0, IF($B74&gt;'DOEE Payment Calculator'!$I$12, 0,  ((2/100)*FLOOR(MIN(O$1, 100000),5000)/5000)+MIN((('DOEE Payment Calculator'!$I$12+0.4-($B74+(2/100)*FLOOR(MIN(O$1, 100000),5000)/5000))/2), 0.4))))</f>
        <v>0.52</v>
      </c>
      <c r="P74" s="19">
        <f t="shared" ref="P74" si="1305">$B74+O74</f>
        <v>1.8599999999999999</v>
      </c>
      <c r="Q74" s="16">
        <f>IF((IF(OR(Q$1="", $B74=""), 0, IF($B74&gt;'DOEE Payment Calculator'!$I$12, 0,  ((2/100)*FLOOR(MIN(Q$1, 100000),5000)/5000)+MIN((('DOEE Payment Calculator'!$I$12+0.4-($B74+(2/100)*FLOOR(MIN(Q$1, 100000),5000)/5000))/2), 0.4))))+$B74&gt;$B$5+0.2, 0, IF(OR(Q$1="", $B74=""), 0, IF($B74&gt;'DOEE Payment Calculator'!$I$12, 0,  ((2/100)*FLOOR(MIN(Q$1, 100000),5000)/5000)+MIN((('DOEE Payment Calculator'!$I$12+0.4-($B74+(2/100)*FLOOR(MIN(Q$1, 100000),5000)/5000))/2), 0.4))))</f>
        <v>0.54</v>
      </c>
      <c r="R74" s="19">
        <f t="shared" ref="R74" si="1306">$B74+Q74</f>
        <v>1.88</v>
      </c>
      <c r="S74" s="16">
        <f>IF((IF(OR(S$1="", $B74=""), 0, IF($B74&gt;'DOEE Payment Calculator'!$I$12, 0,  ((2/100)*FLOOR(MIN(S$1, 100000),5000)/5000)+MIN((('DOEE Payment Calculator'!$I$12+0.4-($B74+(2/100)*FLOOR(MIN(S$1, 100000),5000)/5000))/2), 0.4))))+$B74&gt;$B$5+0.2, 0, IF(OR(S$1="", $B74=""), 0, IF($B74&gt;'DOEE Payment Calculator'!$I$12, 0,  ((2/100)*FLOOR(MIN(S$1, 100000),5000)/5000)+MIN((('DOEE Payment Calculator'!$I$12+0.4-($B74+(2/100)*FLOOR(MIN(S$1, 100000),5000)/5000))/2), 0.4))))</f>
        <v>0.56000000000000005</v>
      </c>
      <c r="T74" s="19">
        <f t="shared" ref="T74" si="1307">$B74+S74</f>
        <v>1.9</v>
      </c>
      <c r="U74" s="16">
        <f>IF((IF(OR(U$1="", $B74=""), 0, IF($B74&gt;'DOEE Payment Calculator'!$I$12, 0,  ((2/100)*FLOOR(MIN(U$1, 100000),5000)/5000)+MIN((('DOEE Payment Calculator'!$I$12+0.4-($B74+(2/100)*FLOOR(MIN(U$1, 100000),5000)/5000))/2), 0.4))))+$B74&gt;$B$5+0.2, 0, IF(OR(U$1="", $B74=""), 0, IF($B74&gt;'DOEE Payment Calculator'!$I$12, 0,  ((2/100)*FLOOR(MIN(U$1, 100000),5000)/5000)+MIN((('DOEE Payment Calculator'!$I$12+0.4-($B74+(2/100)*FLOOR(MIN(U$1, 100000),5000)/5000))/2), 0.4))))</f>
        <v>0.58000000000000007</v>
      </c>
      <c r="V74" s="19">
        <f t="shared" ref="V74" si="1308">$B74+U74</f>
        <v>1.92</v>
      </c>
      <c r="W74" s="16">
        <f>IF((IF(OR(W$1="", $B74=""), 0, IF($B74&gt;'DOEE Payment Calculator'!$I$12, 0,  ((2/100)*FLOOR(MIN(W$1, 100000),5000)/5000)+MIN((('DOEE Payment Calculator'!$I$12+0.4-($B74+(2/100)*FLOOR(MIN(W$1, 100000),5000)/5000))/2), 0.4))))+$B74&gt;$B$5+0.2, 0, IF(OR(W$1="", $B74=""), 0, IF($B74&gt;'DOEE Payment Calculator'!$I$12, 0,  ((2/100)*FLOOR(MIN(W$1, 100000),5000)/5000)+MIN((('DOEE Payment Calculator'!$I$12+0.4-($B74+(2/100)*FLOOR(MIN(W$1, 100000),5000)/5000))/2), 0.4))))</f>
        <v>0.60000000000000009</v>
      </c>
      <c r="X74" s="19">
        <f t="shared" ref="X74" si="1309">$B74+W74</f>
        <v>1.94</v>
      </c>
      <c r="Y74" s="16">
        <f>IF((IF(OR(Y$1="", $B74=""), 0, IF($B74&gt;'DOEE Payment Calculator'!$I$12, 0,  ((2/100)*FLOOR(MIN(Y$1, 100000),5000)/5000)+MIN((('DOEE Payment Calculator'!$I$12+0.4-($B74+(2/100)*FLOOR(MIN(Y$1, 100000),5000)/5000))/2), 0.4))))+$B74&gt;$B$5+0.2, 0, IF(OR(Y$1="", $B74=""), 0, IF($B74&gt;'DOEE Payment Calculator'!$I$12, 0,  ((2/100)*FLOOR(MIN(Y$1, 100000),5000)/5000)+MIN((('DOEE Payment Calculator'!$I$12+0.4-($B74+(2/100)*FLOOR(MIN(Y$1, 100000),5000)/5000))/2), 0.4))))</f>
        <v>0.62</v>
      </c>
      <c r="Z74" s="19">
        <f t="shared" ref="Z74" si="1310">$B74+Y74</f>
        <v>1.96</v>
      </c>
      <c r="AA74" s="16">
        <f>IF((IF(OR(AA$1="", $B74=""), 0, IF($B74&gt;'DOEE Payment Calculator'!$I$12, 0,  ((2/100)*FLOOR(MIN(AA$1, 100000),5000)/5000)+MIN((('DOEE Payment Calculator'!$I$12+0.4-($B74+(2/100)*FLOOR(MIN(AA$1, 100000),5000)/5000))/2), 0.4))))+$B74&gt;$B$5+0.2, 0, IF(OR(AA$1="", $B74=""), 0, IF($B74&gt;'DOEE Payment Calculator'!$I$12, 0,  ((2/100)*FLOOR(MIN(AA$1, 100000),5000)/5000)+MIN((('DOEE Payment Calculator'!$I$12+0.4-($B74+(2/100)*FLOOR(MIN(AA$1, 100000),5000)/5000))/2), 0.4))))</f>
        <v>0.64</v>
      </c>
      <c r="AB74" s="19">
        <f t="shared" ref="AB74" si="1311">$B74+AA74</f>
        <v>1.98</v>
      </c>
      <c r="AC74" s="16">
        <f>IF((IF(OR(AC$1="", $B74=""), 0, IF($B74&gt;'DOEE Payment Calculator'!$I$12, 0,  ((2/100)*FLOOR(MIN(AC$1, 100000),5000)/5000)+MIN((('DOEE Payment Calculator'!$I$12+0.4-($B74+(2/100)*FLOOR(MIN(AC$1, 100000),5000)/5000))/2), 0.4))))+$B74&gt;$B$5+0.2, 0, IF(OR(AC$1="", $B74=""), 0, IF($B74&gt;'DOEE Payment Calculator'!$I$12, 0,  ((2/100)*FLOOR(MIN(AC$1, 100000),5000)/5000)+MIN((('DOEE Payment Calculator'!$I$12+0.4-($B74+(2/100)*FLOOR(MIN(AC$1, 100000),5000)/5000))/2), 0.4))))</f>
        <v>0.66</v>
      </c>
      <c r="AD74" s="19">
        <f t="shared" ref="AD74" si="1312">$B74+AC74</f>
        <v>2</v>
      </c>
      <c r="AE74" s="16">
        <f>IF((IF(OR(AE$1="", $B74=""), 0, IF($B74&gt;'DOEE Payment Calculator'!$I$12, 0,  ((2/100)*FLOOR(MIN(AE$1, 100000),5000)/5000)+MIN((('DOEE Payment Calculator'!$I$12+0.4-($B74+(2/100)*FLOOR(MIN(AE$1, 100000),5000)/5000))/2), 0.4))))+$B74&gt;$B$5+0.2, 0, IF(OR(AE$1="", $B74=""), 0, IF($B74&gt;'DOEE Payment Calculator'!$I$12, 0,  ((2/100)*FLOOR(MIN(AE$1, 100000),5000)/5000)+MIN((('DOEE Payment Calculator'!$I$12+0.4-($B74+(2/100)*FLOOR(MIN(AE$1, 100000),5000)/5000))/2), 0.4))))</f>
        <v>0.68</v>
      </c>
      <c r="AF74" s="19">
        <f t="shared" ref="AF74" si="1313">$B74+AE74</f>
        <v>2.02</v>
      </c>
      <c r="AG74" s="16">
        <f>IF((IF(OR(AG$1="", $B74=""), 0, IF($B74&gt;'DOEE Payment Calculator'!$I$12, 0,  ((2/100)*FLOOR(MIN(AG$1, 100000),5000)/5000)+MIN((('DOEE Payment Calculator'!$I$12+0.4-($B74+(2/100)*FLOOR(MIN(AG$1, 100000),5000)/5000))/2), 0.4))))+$B74&gt;$B$5+0.2, 0, IF(OR(AG$1="", $B74=""), 0, IF($B74&gt;'DOEE Payment Calculator'!$I$12, 0,  ((2/100)*FLOOR(MIN(AG$1, 100000),5000)/5000)+MIN((('DOEE Payment Calculator'!$I$12+0.4-($B74+(2/100)*FLOOR(MIN(AG$1, 100000),5000)/5000))/2), 0.4))))</f>
        <v>0.69499999999999984</v>
      </c>
      <c r="AH74" s="19">
        <f t="shared" ref="AH74" si="1314">$B74+AG74</f>
        <v>2.0349999999999997</v>
      </c>
      <c r="AI74" s="16">
        <f>IF((IF(OR(AI$1="", $B74=""), 0, IF($B74&gt;'DOEE Payment Calculator'!$I$12, 0,  ((2/100)*FLOOR(MIN(AI$1, 100000),5000)/5000)+MIN((('DOEE Payment Calculator'!$I$12+0.4-($B74+(2/100)*FLOOR(MIN(AI$1, 100000),5000)/5000))/2), 0.4))))+$B74&gt;$B$5+0.2, 0, IF(OR(AI$1="", $B74=""), 0, IF($B74&gt;'DOEE Payment Calculator'!$I$12, 0,  ((2/100)*FLOOR(MIN(AI$1, 100000),5000)/5000)+MIN((('DOEE Payment Calculator'!$I$12+0.4-($B74+(2/100)*FLOOR(MIN(AI$1, 100000),5000)/5000))/2), 0.4))))</f>
        <v>0.70499999999999985</v>
      </c>
      <c r="AJ74" s="19">
        <f t="shared" ref="AJ74" si="1315">$B74+AI74</f>
        <v>2.0449999999999999</v>
      </c>
      <c r="AK74" s="16">
        <f>IF((IF(OR(AK$1="", $B74=""), 0, IF($B74&gt;'DOEE Payment Calculator'!$I$12, 0,  ((2/100)*FLOOR(MIN(AK$1, 100000),5000)/5000)+MIN((('DOEE Payment Calculator'!$I$12+0.4-($B74+(2/100)*FLOOR(MIN(AK$1, 100000),5000)/5000))/2), 0.4))))+$B74&gt;$B$5+0.2, 0, IF(OR(AK$1="", $B74=""), 0, IF($B74&gt;'DOEE Payment Calculator'!$I$12, 0,  ((2/100)*FLOOR(MIN(AK$1, 100000),5000)/5000)+MIN((('DOEE Payment Calculator'!$I$12+0.4-($B74+(2/100)*FLOOR(MIN(AK$1, 100000),5000)/5000))/2), 0.4))))</f>
        <v>0.71499999999999986</v>
      </c>
      <c r="AL74" s="19">
        <f t="shared" ref="AL74" si="1316">$B74+AK74</f>
        <v>2.0549999999999997</v>
      </c>
      <c r="AM74" s="16">
        <f>IF((IF(OR(AM$1="", $B74=""), 0, IF($B74&gt;'DOEE Payment Calculator'!$I$12, 0,  ((2/100)*FLOOR(MIN(AM$1, 100000),5000)/5000)+MIN((('DOEE Payment Calculator'!$I$12+0.4-($B74+(2/100)*FLOOR(MIN(AM$1, 100000),5000)/5000))/2), 0.4))))+$B74&gt;$B$5+0.2, 0, IF(OR(AM$1="", $B74=""), 0, IF($B74&gt;'DOEE Payment Calculator'!$I$12, 0,  ((2/100)*FLOOR(MIN(AM$1, 100000),5000)/5000)+MIN((('DOEE Payment Calculator'!$I$12+0.4-($B74+(2/100)*FLOOR(MIN(AM$1, 100000),5000)/5000))/2), 0.4))))</f>
        <v>0.72499999999999998</v>
      </c>
      <c r="AN74" s="19">
        <f t="shared" ref="AN74" si="1317">$B74+AM74</f>
        <v>2.0649999999999999</v>
      </c>
      <c r="AO74" s="16">
        <f>IF((IF(OR(AO$1="", $B74=""), 0, IF($B74&gt;'DOEE Payment Calculator'!$I$12, 0,  ((2/100)*FLOOR(MIN(AO$1, 100000),5000)/5000)+MIN((('DOEE Payment Calculator'!$I$12+0.4-($B74+(2/100)*FLOOR(MIN(AO$1, 100000),5000)/5000))/2), 0.4))))+$B74&gt;$B$5+0.2, 0, IF(OR(AO$1="", $B74=""), 0, IF($B74&gt;'DOEE Payment Calculator'!$I$12, 0,  ((2/100)*FLOOR(MIN(AO$1, 100000),5000)/5000)+MIN((('DOEE Payment Calculator'!$I$12+0.4-($B74+(2/100)*FLOOR(MIN(AO$1, 100000),5000)/5000))/2), 0.4))))</f>
        <v>0.73499999999999999</v>
      </c>
      <c r="AP74" s="19">
        <f t="shared" ref="AP74" si="1318">$B74+AO74</f>
        <v>2.0749999999999997</v>
      </c>
      <c r="AQ74" s="16">
        <f>IF((IF(OR(AQ$1="", $B74=""), 0, IF($B74&gt;'DOEE Payment Calculator'!$I$12, 0,  ((2/100)*FLOOR(MIN(AQ$1, 100000),5000)/5000)+MIN((('DOEE Payment Calculator'!$I$12+0.4-($B74+(2/100)*FLOOR(MIN(AQ$1, 100000),5000)/5000))/2), 0.4))))+$B74&gt;$B$5+0.2, 0, IF(OR(AQ$1="", $B74=""), 0, IF($B74&gt;'DOEE Payment Calculator'!$I$12, 0,  ((2/100)*FLOOR(MIN(AQ$1, 100000),5000)/5000)+MIN((('DOEE Payment Calculator'!$I$12+0.4-($B74+(2/100)*FLOOR(MIN(AQ$1, 100000),5000)/5000))/2), 0.4))))</f>
        <v>0.745</v>
      </c>
      <c r="AR74" s="19">
        <f t="shared" ref="AR74" si="1319">$B74+AQ74</f>
        <v>2.085</v>
      </c>
    </row>
    <row r="75" spans="2:44" ht="16.5" x14ac:dyDescent="0.3">
      <c r="B75" s="16">
        <f t="shared" si="1243"/>
        <v>1.3299999999999998</v>
      </c>
      <c r="C75" s="16">
        <f>IF((IF(OR(C$1="", $B75=""), 0, IF($B75&gt;'DOEE Payment Calculator'!$I$12, 0,  ((2/100)*FLOOR(MIN(C$1, 100000),5000)/5000)+MIN((('DOEE Payment Calculator'!$I$12+0.4-($B75+(2/100)*FLOOR(MIN(C$1, 100000),5000)/5000))/2), 0.4))))+$B75&gt;$B$5+0.2, 0, IF(OR(C$1="", $B75=""), 0, IF($B75&gt;'DOEE Payment Calculator'!$I$12, 0,  ((2/100)*FLOOR(MIN(C$1, 100000),5000)/5000)+MIN((('DOEE Payment Calculator'!$I$12+0.4-($B75+(2/100)*FLOOR(MIN(C$1, 100000),5000)/5000))/2), 0.4))))</f>
        <v>0.4</v>
      </c>
      <c r="D75" s="19">
        <f t="shared" si="1203"/>
        <v>1.73</v>
      </c>
      <c r="E75" s="16">
        <f>IF((IF(OR(E$1="", $B75=""), 0, IF($B75&gt;'DOEE Payment Calculator'!$I$12, 0,  ((2/100)*FLOOR(MIN(E$1, 100000),5000)/5000)+MIN((('DOEE Payment Calculator'!$I$12+0.4-($B75+(2/100)*FLOOR(MIN(E$1, 100000),5000)/5000))/2), 0.4))))+$B75&gt;$B$5+0.2, 0, IF(OR(E$1="", $B75=""), 0, IF($B75&gt;'DOEE Payment Calculator'!$I$12, 0,  ((2/100)*FLOOR(MIN(E$1, 100000),5000)/5000)+MIN((('DOEE Payment Calculator'!$I$12+0.4-($B75+(2/100)*FLOOR(MIN(E$1, 100000),5000)/5000))/2), 0.4))))</f>
        <v>0.42000000000000004</v>
      </c>
      <c r="F75" s="19">
        <f t="shared" si="1223"/>
        <v>1.75</v>
      </c>
      <c r="G75" s="16">
        <f>IF((IF(OR(G$1="", $B75=""), 0, IF($B75&gt;'DOEE Payment Calculator'!$I$12, 0,  ((2/100)*FLOOR(MIN(G$1, 100000),5000)/5000)+MIN((('DOEE Payment Calculator'!$I$12+0.4-($B75+(2/100)*FLOOR(MIN(G$1, 100000),5000)/5000))/2), 0.4))))+$B75&gt;$B$5+0.2, 0, IF(OR(G$1="", $B75=""), 0, IF($B75&gt;'DOEE Payment Calculator'!$I$12, 0,  ((2/100)*FLOOR(MIN(G$1, 100000),5000)/5000)+MIN((('DOEE Payment Calculator'!$I$12+0.4-($B75+(2/100)*FLOOR(MIN(G$1, 100000),5000)/5000))/2), 0.4))))</f>
        <v>0.44</v>
      </c>
      <c r="H75" s="19">
        <f t="shared" ref="H75" si="1320">$B75+G75</f>
        <v>1.7699999999999998</v>
      </c>
      <c r="I75" s="16">
        <f>IF((IF(OR(I$1="", $B75=""), 0, IF($B75&gt;'DOEE Payment Calculator'!$I$12, 0,  ((2/100)*FLOOR(MIN(I$1, 100000),5000)/5000)+MIN((('DOEE Payment Calculator'!$I$12+0.4-($B75+(2/100)*FLOOR(MIN(I$1, 100000),5000)/5000))/2), 0.4))))+$B75&gt;$B$5+0.2, 0, IF(OR(I$1="", $B75=""), 0, IF($B75&gt;'DOEE Payment Calculator'!$I$12, 0,  ((2/100)*FLOOR(MIN(I$1, 100000),5000)/5000)+MIN((('DOEE Payment Calculator'!$I$12+0.4-($B75+(2/100)*FLOOR(MIN(I$1, 100000),5000)/5000))/2), 0.4))))</f>
        <v>0.46</v>
      </c>
      <c r="J75" s="19">
        <f t="shared" ref="J75" si="1321">$B75+I75</f>
        <v>1.7899999999999998</v>
      </c>
      <c r="K75" s="16">
        <f>IF((IF(OR(K$1="", $B75=""), 0, IF($B75&gt;'DOEE Payment Calculator'!$I$12, 0,  ((2/100)*FLOOR(MIN(K$1, 100000),5000)/5000)+MIN((('DOEE Payment Calculator'!$I$12+0.4-($B75+(2/100)*FLOOR(MIN(K$1, 100000),5000)/5000))/2), 0.4))))+$B75&gt;$B$5+0.2, 0, IF(OR(K$1="", $B75=""), 0, IF($B75&gt;'DOEE Payment Calculator'!$I$12, 0,  ((2/100)*FLOOR(MIN(K$1, 100000),5000)/5000)+MIN((('DOEE Payment Calculator'!$I$12+0.4-($B75+(2/100)*FLOOR(MIN(K$1, 100000),5000)/5000))/2), 0.4))))</f>
        <v>0.48000000000000004</v>
      </c>
      <c r="L75" s="19">
        <f t="shared" ref="L75" si="1322">$B75+K75</f>
        <v>1.8099999999999998</v>
      </c>
      <c r="M75" s="16">
        <f>IF((IF(OR(M$1="", $B75=""), 0, IF($B75&gt;'DOEE Payment Calculator'!$I$12, 0,  ((2/100)*FLOOR(MIN(M$1, 100000),5000)/5000)+MIN((('DOEE Payment Calculator'!$I$12+0.4-($B75+(2/100)*FLOOR(MIN(M$1, 100000),5000)/5000))/2), 0.4))))+$B75&gt;$B$5+0.2, 0, IF(OR(M$1="", $B75=""), 0, IF($B75&gt;'DOEE Payment Calculator'!$I$12, 0,  ((2/100)*FLOOR(MIN(M$1, 100000),5000)/5000)+MIN((('DOEE Payment Calculator'!$I$12+0.4-($B75+(2/100)*FLOOR(MIN(M$1, 100000),5000)/5000))/2), 0.4))))</f>
        <v>0.5</v>
      </c>
      <c r="N75" s="19">
        <f t="shared" ref="N75" si="1323">$B75+M75</f>
        <v>1.8299999999999998</v>
      </c>
      <c r="O75" s="16">
        <f>IF((IF(OR(O$1="", $B75=""), 0, IF($B75&gt;'DOEE Payment Calculator'!$I$12, 0,  ((2/100)*FLOOR(MIN(O$1, 100000),5000)/5000)+MIN((('DOEE Payment Calculator'!$I$12+0.4-($B75+(2/100)*FLOOR(MIN(O$1, 100000),5000)/5000))/2), 0.4))))+$B75&gt;$B$5+0.2, 0, IF(OR(O$1="", $B75=""), 0, IF($B75&gt;'DOEE Payment Calculator'!$I$12, 0,  ((2/100)*FLOOR(MIN(O$1, 100000),5000)/5000)+MIN((('DOEE Payment Calculator'!$I$12+0.4-($B75+(2/100)*FLOOR(MIN(O$1, 100000),5000)/5000))/2), 0.4))))</f>
        <v>0.52</v>
      </c>
      <c r="P75" s="19">
        <f t="shared" ref="P75" si="1324">$B75+O75</f>
        <v>1.8499999999999999</v>
      </c>
      <c r="Q75" s="16">
        <f>IF((IF(OR(Q$1="", $B75=""), 0, IF($B75&gt;'DOEE Payment Calculator'!$I$12, 0,  ((2/100)*FLOOR(MIN(Q$1, 100000),5000)/5000)+MIN((('DOEE Payment Calculator'!$I$12+0.4-($B75+(2/100)*FLOOR(MIN(Q$1, 100000),5000)/5000))/2), 0.4))))+$B75&gt;$B$5+0.2, 0, IF(OR(Q$1="", $B75=""), 0, IF($B75&gt;'DOEE Payment Calculator'!$I$12, 0,  ((2/100)*FLOOR(MIN(Q$1, 100000),5000)/5000)+MIN((('DOEE Payment Calculator'!$I$12+0.4-($B75+(2/100)*FLOOR(MIN(Q$1, 100000),5000)/5000))/2), 0.4))))</f>
        <v>0.54</v>
      </c>
      <c r="R75" s="19">
        <f t="shared" ref="R75" si="1325">$B75+Q75</f>
        <v>1.8699999999999999</v>
      </c>
      <c r="S75" s="16">
        <f>IF((IF(OR(S$1="", $B75=""), 0, IF($B75&gt;'DOEE Payment Calculator'!$I$12, 0,  ((2/100)*FLOOR(MIN(S$1, 100000),5000)/5000)+MIN((('DOEE Payment Calculator'!$I$12+0.4-($B75+(2/100)*FLOOR(MIN(S$1, 100000),5000)/5000))/2), 0.4))))+$B75&gt;$B$5+0.2, 0, IF(OR(S$1="", $B75=""), 0, IF($B75&gt;'DOEE Payment Calculator'!$I$12, 0,  ((2/100)*FLOOR(MIN(S$1, 100000),5000)/5000)+MIN((('DOEE Payment Calculator'!$I$12+0.4-($B75+(2/100)*FLOOR(MIN(S$1, 100000),5000)/5000))/2), 0.4))))</f>
        <v>0.56000000000000005</v>
      </c>
      <c r="T75" s="19">
        <f t="shared" ref="T75" si="1326">$B75+S75</f>
        <v>1.89</v>
      </c>
      <c r="U75" s="16">
        <f>IF((IF(OR(U$1="", $B75=""), 0, IF($B75&gt;'DOEE Payment Calculator'!$I$12, 0,  ((2/100)*FLOOR(MIN(U$1, 100000),5000)/5000)+MIN((('DOEE Payment Calculator'!$I$12+0.4-($B75+(2/100)*FLOOR(MIN(U$1, 100000),5000)/5000))/2), 0.4))))+$B75&gt;$B$5+0.2, 0, IF(OR(U$1="", $B75=""), 0, IF($B75&gt;'DOEE Payment Calculator'!$I$12, 0,  ((2/100)*FLOOR(MIN(U$1, 100000),5000)/5000)+MIN((('DOEE Payment Calculator'!$I$12+0.4-($B75+(2/100)*FLOOR(MIN(U$1, 100000),5000)/5000))/2), 0.4))))</f>
        <v>0.58000000000000007</v>
      </c>
      <c r="V75" s="19">
        <f t="shared" ref="V75" si="1327">$B75+U75</f>
        <v>1.91</v>
      </c>
      <c r="W75" s="16">
        <f>IF((IF(OR(W$1="", $B75=""), 0, IF($B75&gt;'DOEE Payment Calculator'!$I$12, 0,  ((2/100)*FLOOR(MIN(W$1, 100000),5000)/5000)+MIN((('DOEE Payment Calculator'!$I$12+0.4-($B75+(2/100)*FLOOR(MIN(W$1, 100000),5000)/5000))/2), 0.4))))+$B75&gt;$B$5+0.2, 0, IF(OR(W$1="", $B75=""), 0, IF($B75&gt;'DOEE Payment Calculator'!$I$12, 0,  ((2/100)*FLOOR(MIN(W$1, 100000),5000)/5000)+MIN((('DOEE Payment Calculator'!$I$12+0.4-($B75+(2/100)*FLOOR(MIN(W$1, 100000),5000)/5000))/2), 0.4))))</f>
        <v>0.60000000000000009</v>
      </c>
      <c r="X75" s="19">
        <f t="shared" ref="X75" si="1328">$B75+W75</f>
        <v>1.93</v>
      </c>
      <c r="Y75" s="16">
        <f>IF((IF(OR(Y$1="", $B75=""), 0, IF($B75&gt;'DOEE Payment Calculator'!$I$12, 0,  ((2/100)*FLOOR(MIN(Y$1, 100000),5000)/5000)+MIN((('DOEE Payment Calculator'!$I$12+0.4-($B75+(2/100)*FLOOR(MIN(Y$1, 100000),5000)/5000))/2), 0.4))))+$B75&gt;$B$5+0.2, 0, IF(OR(Y$1="", $B75=""), 0, IF($B75&gt;'DOEE Payment Calculator'!$I$12, 0,  ((2/100)*FLOOR(MIN(Y$1, 100000),5000)/5000)+MIN((('DOEE Payment Calculator'!$I$12+0.4-($B75+(2/100)*FLOOR(MIN(Y$1, 100000),5000)/5000))/2), 0.4))))</f>
        <v>0.62</v>
      </c>
      <c r="Z75" s="19">
        <f t="shared" ref="Z75" si="1329">$B75+Y75</f>
        <v>1.9499999999999997</v>
      </c>
      <c r="AA75" s="16">
        <f>IF((IF(OR(AA$1="", $B75=""), 0, IF($B75&gt;'DOEE Payment Calculator'!$I$12, 0,  ((2/100)*FLOOR(MIN(AA$1, 100000),5000)/5000)+MIN((('DOEE Payment Calculator'!$I$12+0.4-($B75+(2/100)*FLOOR(MIN(AA$1, 100000),5000)/5000))/2), 0.4))))+$B75&gt;$B$5+0.2, 0, IF(OR(AA$1="", $B75=""), 0, IF($B75&gt;'DOEE Payment Calculator'!$I$12, 0,  ((2/100)*FLOOR(MIN(AA$1, 100000),5000)/5000)+MIN((('DOEE Payment Calculator'!$I$12+0.4-($B75+(2/100)*FLOOR(MIN(AA$1, 100000),5000)/5000))/2), 0.4))))</f>
        <v>0.64</v>
      </c>
      <c r="AB75" s="19">
        <f t="shared" ref="AB75" si="1330">$B75+AA75</f>
        <v>1.9699999999999998</v>
      </c>
      <c r="AC75" s="16">
        <f>IF((IF(OR(AC$1="", $B75=""), 0, IF($B75&gt;'DOEE Payment Calculator'!$I$12, 0,  ((2/100)*FLOOR(MIN(AC$1, 100000),5000)/5000)+MIN((('DOEE Payment Calculator'!$I$12+0.4-($B75+(2/100)*FLOOR(MIN(AC$1, 100000),5000)/5000))/2), 0.4))))+$B75&gt;$B$5+0.2, 0, IF(OR(AC$1="", $B75=""), 0, IF($B75&gt;'DOEE Payment Calculator'!$I$12, 0,  ((2/100)*FLOOR(MIN(AC$1, 100000),5000)/5000)+MIN((('DOEE Payment Calculator'!$I$12+0.4-($B75+(2/100)*FLOOR(MIN(AC$1, 100000),5000)/5000))/2), 0.4))))</f>
        <v>0.66</v>
      </c>
      <c r="AD75" s="19">
        <f t="shared" ref="AD75" si="1331">$B75+AC75</f>
        <v>1.9899999999999998</v>
      </c>
      <c r="AE75" s="16">
        <f>IF((IF(OR(AE$1="", $B75=""), 0, IF($B75&gt;'DOEE Payment Calculator'!$I$12, 0,  ((2/100)*FLOOR(MIN(AE$1, 100000),5000)/5000)+MIN((('DOEE Payment Calculator'!$I$12+0.4-($B75+(2/100)*FLOOR(MIN(AE$1, 100000),5000)/5000))/2), 0.4))))+$B75&gt;$B$5+0.2, 0, IF(OR(AE$1="", $B75=""), 0, IF($B75&gt;'DOEE Payment Calculator'!$I$12, 0,  ((2/100)*FLOOR(MIN(AE$1, 100000),5000)/5000)+MIN((('DOEE Payment Calculator'!$I$12+0.4-($B75+(2/100)*FLOOR(MIN(AE$1, 100000),5000)/5000))/2), 0.4))))</f>
        <v>0.68</v>
      </c>
      <c r="AF75" s="19">
        <f t="shared" ref="AF75" si="1332">$B75+AE75</f>
        <v>2.0099999999999998</v>
      </c>
      <c r="AG75" s="16">
        <f>IF((IF(OR(AG$1="", $B75=""), 0, IF($B75&gt;'DOEE Payment Calculator'!$I$12, 0,  ((2/100)*FLOOR(MIN(AG$1, 100000),5000)/5000)+MIN((('DOEE Payment Calculator'!$I$12+0.4-($B75+(2/100)*FLOOR(MIN(AG$1, 100000),5000)/5000))/2), 0.4))))+$B75&gt;$B$5+0.2, 0, IF(OR(AG$1="", $B75=""), 0, IF($B75&gt;'DOEE Payment Calculator'!$I$12, 0,  ((2/100)*FLOOR(MIN(AG$1, 100000),5000)/5000)+MIN((('DOEE Payment Calculator'!$I$12+0.4-($B75+(2/100)*FLOOR(MIN(AG$1, 100000),5000)/5000))/2), 0.4))))</f>
        <v>0.7</v>
      </c>
      <c r="AH75" s="19">
        <f t="shared" ref="AH75" si="1333">$B75+AG75</f>
        <v>2.0299999999999998</v>
      </c>
      <c r="AI75" s="16">
        <f>IF((IF(OR(AI$1="", $B75=""), 0, IF($B75&gt;'DOEE Payment Calculator'!$I$12, 0,  ((2/100)*FLOOR(MIN(AI$1, 100000),5000)/5000)+MIN((('DOEE Payment Calculator'!$I$12+0.4-($B75+(2/100)*FLOOR(MIN(AI$1, 100000),5000)/5000))/2), 0.4))))+$B75&gt;$B$5+0.2, 0, IF(OR(AI$1="", $B75=""), 0, IF($B75&gt;'DOEE Payment Calculator'!$I$12, 0,  ((2/100)*FLOOR(MIN(AI$1, 100000),5000)/5000)+MIN((('DOEE Payment Calculator'!$I$12+0.4-($B75+(2/100)*FLOOR(MIN(AI$1, 100000),5000)/5000))/2), 0.4))))</f>
        <v>0.71</v>
      </c>
      <c r="AJ75" s="19">
        <f t="shared" ref="AJ75" si="1334">$B75+AI75</f>
        <v>2.04</v>
      </c>
      <c r="AK75" s="16">
        <f>IF((IF(OR(AK$1="", $B75=""), 0, IF($B75&gt;'DOEE Payment Calculator'!$I$12, 0,  ((2/100)*FLOOR(MIN(AK$1, 100000),5000)/5000)+MIN((('DOEE Payment Calculator'!$I$12+0.4-($B75+(2/100)*FLOOR(MIN(AK$1, 100000),5000)/5000))/2), 0.4))))+$B75&gt;$B$5+0.2, 0, IF(OR(AK$1="", $B75=""), 0, IF($B75&gt;'DOEE Payment Calculator'!$I$12, 0,  ((2/100)*FLOOR(MIN(AK$1, 100000),5000)/5000)+MIN((('DOEE Payment Calculator'!$I$12+0.4-($B75+(2/100)*FLOOR(MIN(AK$1, 100000),5000)/5000))/2), 0.4))))</f>
        <v>0.72</v>
      </c>
      <c r="AL75" s="19">
        <f t="shared" ref="AL75" si="1335">$B75+AK75</f>
        <v>2.0499999999999998</v>
      </c>
      <c r="AM75" s="16">
        <f>IF((IF(OR(AM$1="", $B75=""), 0, IF($B75&gt;'DOEE Payment Calculator'!$I$12, 0,  ((2/100)*FLOOR(MIN(AM$1, 100000),5000)/5000)+MIN((('DOEE Payment Calculator'!$I$12+0.4-($B75+(2/100)*FLOOR(MIN(AM$1, 100000),5000)/5000))/2), 0.4))))+$B75&gt;$B$5+0.2, 0, IF(OR(AM$1="", $B75=""), 0, IF($B75&gt;'DOEE Payment Calculator'!$I$12, 0,  ((2/100)*FLOOR(MIN(AM$1, 100000),5000)/5000)+MIN((('DOEE Payment Calculator'!$I$12+0.4-($B75+(2/100)*FLOOR(MIN(AM$1, 100000),5000)/5000))/2), 0.4))))</f>
        <v>0.72999999999999987</v>
      </c>
      <c r="AN75" s="19">
        <f t="shared" ref="AN75" si="1336">$B75+AM75</f>
        <v>2.0599999999999996</v>
      </c>
      <c r="AO75" s="16">
        <f>IF((IF(OR(AO$1="", $B75=""), 0, IF($B75&gt;'DOEE Payment Calculator'!$I$12, 0,  ((2/100)*FLOOR(MIN(AO$1, 100000),5000)/5000)+MIN((('DOEE Payment Calculator'!$I$12+0.4-($B75+(2/100)*FLOOR(MIN(AO$1, 100000),5000)/5000))/2), 0.4))))+$B75&gt;$B$5+0.2, 0, IF(OR(AO$1="", $B75=""), 0, IF($B75&gt;'DOEE Payment Calculator'!$I$12, 0,  ((2/100)*FLOOR(MIN(AO$1, 100000),5000)/5000)+MIN((('DOEE Payment Calculator'!$I$12+0.4-($B75+(2/100)*FLOOR(MIN(AO$1, 100000),5000)/5000))/2), 0.4))))</f>
        <v>0.73999999999999988</v>
      </c>
      <c r="AP75" s="19">
        <f t="shared" ref="AP75" si="1337">$B75+AO75</f>
        <v>2.0699999999999998</v>
      </c>
      <c r="AQ75" s="16">
        <f>IF((IF(OR(AQ$1="", $B75=""), 0, IF($B75&gt;'DOEE Payment Calculator'!$I$12, 0,  ((2/100)*FLOOR(MIN(AQ$1, 100000),5000)/5000)+MIN((('DOEE Payment Calculator'!$I$12+0.4-($B75+(2/100)*FLOOR(MIN(AQ$1, 100000),5000)/5000))/2), 0.4))))+$B75&gt;$B$5+0.2, 0, IF(OR(AQ$1="", $B75=""), 0, IF($B75&gt;'DOEE Payment Calculator'!$I$12, 0,  ((2/100)*FLOOR(MIN(AQ$1, 100000),5000)/5000)+MIN((('DOEE Payment Calculator'!$I$12+0.4-($B75+(2/100)*FLOOR(MIN(AQ$1, 100000),5000)/5000))/2), 0.4))))</f>
        <v>0.74999999999999989</v>
      </c>
      <c r="AR75" s="19">
        <f t="shared" ref="AR75" si="1338">$B75+AQ75</f>
        <v>2.0799999999999996</v>
      </c>
    </row>
    <row r="76" spans="2:44" ht="16.5" x14ac:dyDescent="0.3">
      <c r="B76" s="16">
        <f t="shared" si="1243"/>
        <v>1.3199999999999998</v>
      </c>
      <c r="C76" s="16">
        <f>IF((IF(OR(C$1="", $B76=""), 0, IF($B76&gt;'DOEE Payment Calculator'!$I$12, 0,  ((2/100)*FLOOR(MIN(C$1, 100000),5000)/5000)+MIN((('DOEE Payment Calculator'!$I$12+0.4-($B76+(2/100)*FLOOR(MIN(C$1, 100000),5000)/5000))/2), 0.4))))+$B76&gt;$B$5+0.2, 0, IF(OR(C$1="", $B76=""), 0, IF($B76&gt;'DOEE Payment Calculator'!$I$12, 0,  ((2/100)*FLOOR(MIN(C$1, 100000),5000)/5000)+MIN((('DOEE Payment Calculator'!$I$12+0.4-($B76+(2/100)*FLOOR(MIN(C$1, 100000),5000)/5000))/2), 0.4))))</f>
        <v>0.4</v>
      </c>
      <c r="D76" s="19">
        <f t="shared" si="1203"/>
        <v>1.7199999999999998</v>
      </c>
      <c r="E76" s="16">
        <f>IF((IF(OR(E$1="", $B76=""), 0, IF($B76&gt;'DOEE Payment Calculator'!$I$12, 0,  ((2/100)*FLOOR(MIN(E$1, 100000),5000)/5000)+MIN((('DOEE Payment Calculator'!$I$12+0.4-($B76+(2/100)*FLOOR(MIN(E$1, 100000),5000)/5000))/2), 0.4))))+$B76&gt;$B$5+0.2, 0, IF(OR(E$1="", $B76=""), 0, IF($B76&gt;'DOEE Payment Calculator'!$I$12, 0,  ((2/100)*FLOOR(MIN(E$1, 100000),5000)/5000)+MIN((('DOEE Payment Calculator'!$I$12+0.4-($B76+(2/100)*FLOOR(MIN(E$1, 100000),5000)/5000))/2), 0.4))))</f>
        <v>0.42000000000000004</v>
      </c>
      <c r="F76" s="19">
        <f t="shared" si="1223"/>
        <v>1.7399999999999998</v>
      </c>
      <c r="G76" s="16">
        <f>IF((IF(OR(G$1="", $B76=""), 0, IF($B76&gt;'DOEE Payment Calculator'!$I$12, 0,  ((2/100)*FLOOR(MIN(G$1, 100000),5000)/5000)+MIN((('DOEE Payment Calculator'!$I$12+0.4-($B76+(2/100)*FLOOR(MIN(G$1, 100000),5000)/5000))/2), 0.4))))+$B76&gt;$B$5+0.2, 0, IF(OR(G$1="", $B76=""), 0, IF($B76&gt;'DOEE Payment Calculator'!$I$12, 0,  ((2/100)*FLOOR(MIN(G$1, 100000),5000)/5000)+MIN((('DOEE Payment Calculator'!$I$12+0.4-($B76+(2/100)*FLOOR(MIN(G$1, 100000),5000)/5000))/2), 0.4))))</f>
        <v>0.44</v>
      </c>
      <c r="H76" s="19">
        <f t="shared" ref="H76" si="1339">$B76+G76</f>
        <v>1.7599999999999998</v>
      </c>
      <c r="I76" s="16">
        <f>IF((IF(OR(I$1="", $B76=""), 0, IF($B76&gt;'DOEE Payment Calculator'!$I$12, 0,  ((2/100)*FLOOR(MIN(I$1, 100000),5000)/5000)+MIN((('DOEE Payment Calculator'!$I$12+0.4-($B76+(2/100)*FLOOR(MIN(I$1, 100000),5000)/5000))/2), 0.4))))+$B76&gt;$B$5+0.2, 0, IF(OR(I$1="", $B76=""), 0, IF($B76&gt;'DOEE Payment Calculator'!$I$12, 0,  ((2/100)*FLOOR(MIN(I$1, 100000),5000)/5000)+MIN((('DOEE Payment Calculator'!$I$12+0.4-($B76+(2/100)*FLOOR(MIN(I$1, 100000),5000)/5000))/2), 0.4))))</f>
        <v>0.46</v>
      </c>
      <c r="J76" s="19">
        <f t="shared" ref="J76" si="1340">$B76+I76</f>
        <v>1.7799999999999998</v>
      </c>
      <c r="K76" s="16">
        <f>IF((IF(OR(K$1="", $B76=""), 0, IF($B76&gt;'DOEE Payment Calculator'!$I$12, 0,  ((2/100)*FLOOR(MIN(K$1, 100000),5000)/5000)+MIN((('DOEE Payment Calculator'!$I$12+0.4-($B76+(2/100)*FLOOR(MIN(K$1, 100000),5000)/5000))/2), 0.4))))+$B76&gt;$B$5+0.2, 0, IF(OR(K$1="", $B76=""), 0, IF($B76&gt;'DOEE Payment Calculator'!$I$12, 0,  ((2/100)*FLOOR(MIN(K$1, 100000),5000)/5000)+MIN((('DOEE Payment Calculator'!$I$12+0.4-($B76+(2/100)*FLOOR(MIN(K$1, 100000),5000)/5000))/2), 0.4))))</f>
        <v>0.48000000000000004</v>
      </c>
      <c r="L76" s="19">
        <f t="shared" ref="L76" si="1341">$B76+K76</f>
        <v>1.7999999999999998</v>
      </c>
      <c r="M76" s="16">
        <f>IF((IF(OR(M$1="", $B76=""), 0, IF($B76&gt;'DOEE Payment Calculator'!$I$12, 0,  ((2/100)*FLOOR(MIN(M$1, 100000),5000)/5000)+MIN((('DOEE Payment Calculator'!$I$12+0.4-($B76+(2/100)*FLOOR(MIN(M$1, 100000),5000)/5000))/2), 0.4))))+$B76&gt;$B$5+0.2, 0, IF(OR(M$1="", $B76=""), 0, IF($B76&gt;'DOEE Payment Calculator'!$I$12, 0,  ((2/100)*FLOOR(MIN(M$1, 100000),5000)/5000)+MIN((('DOEE Payment Calculator'!$I$12+0.4-($B76+(2/100)*FLOOR(MIN(M$1, 100000),5000)/5000))/2), 0.4))))</f>
        <v>0.5</v>
      </c>
      <c r="N76" s="19">
        <f t="shared" ref="N76" si="1342">$B76+M76</f>
        <v>1.8199999999999998</v>
      </c>
      <c r="O76" s="16">
        <f>IF((IF(OR(O$1="", $B76=""), 0, IF($B76&gt;'DOEE Payment Calculator'!$I$12, 0,  ((2/100)*FLOOR(MIN(O$1, 100000),5000)/5000)+MIN((('DOEE Payment Calculator'!$I$12+0.4-($B76+(2/100)*FLOOR(MIN(O$1, 100000),5000)/5000))/2), 0.4))))+$B76&gt;$B$5+0.2, 0, IF(OR(O$1="", $B76=""), 0, IF($B76&gt;'DOEE Payment Calculator'!$I$12, 0,  ((2/100)*FLOOR(MIN(O$1, 100000),5000)/5000)+MIN((('DOEE Payment Calculator'!$I$12+0.4-($B76+(2/100)*FLOOR(MIN(O$1, 100000),5000)/5000))/2), 0.4))))</f>
        <v>0.52</v>
      </c>
      <c r="P76" s="19">
        <f t="shared" ref="P76" si="1343">$B76+O76</f>
        <v>1.8399999999999999</v>
      </c>
      <c r="Q76" s="16">
        <f>IF((IF(OR(Q$1="", $B76=""), 0, IF($B76&gt;'DOEE Payment Calculator'!$I$12, 0,  ((2/100)*FLOOR(MIN(Q$1, 100000),5000)/5000)+MIN((('DOEE Payment Calculator'!$I$12+0.4-($B76+(2/100)*FLOOR(MIN(Q$1, 100000),5000)/5000))/2), 0.4))))+$B76&gt;$B$5+0.2, 0, IF(OR(Q$1="", $B76=""), 0, IF($B76&gt;'DOEE Payment Calculator'!$I$12, 0,  ((2/100)*FLOOR(MIN(Q$1, 100000),5000)/5000)+MIN((('DOEE Payment Calculator'!$I$12+0.4-($B76+(2/100)*FLOOR(MIN(Q$1, 100000),5000)/5000))/2), 0.4))))</f>
        <v>0.54</v>
      </c>
      <c r="R76" s="19">
        <f t="shared" ref="R76" si="1344">$B76+Q76</f>
        <v>1.8599999999999999</v>
      </c>
      <c r="S76" s="16">
        <f>IF((IF(OR(S$1="", $B76=""), 0, IF($B76&gt;'DOEE Payment Calculator'!$I$12, 0,  ((2/100)*FLOOR(MIN(S$1, 100000),5000)/5000)+MIN((('DOEE Payment Calculator'!$I$12+0.4-($B76+(2/100)*FLOOR(MIN(S$1, 100000),5000)/5000))/2), 0.4))))+$B76&gt;$B$5+0.2, 0, IF(OR(S$1="", $B76=""), 0, IF($B76&gt;'DOEE Payment Calculator'!$I$12, 0,  ((2/100)*FLOOR(MIN(S$1, 100000),5000)/5000)+MIN((('DOEE Payment Calculator'!$I$12+0.4-($B76+(2/100)*FLOOR(MIN(S$1, 100000),5000)/5000))/2), 0.4))))</f>
        <v>0.56000000000000005</v>
      </c>
      <c r="T76" s="19">
        <f t="shared" ref="T76" si="1345">$B76+S76</f>
        <v>1.88</v>
      </c>
      <c r="U76" s="16">
        <f>IF((IF(OR(U$1="", $B76=""), 0, IF($B76&gt;'DOEE Payment Calculator'!$I$12, 0,  ((2/100)*FLOOR(MIN(U$1, 100000),5000)/5000)+MIN((('DOEE Payment Calculator'!$I$12+0.4-($B76+(2/100)*FLOOR(MIN(U$1, 100000),5000)/5000))/2), 0.4))))+$B76&gt;$B$5+0.2, 0, IF(OR(U$1="", $B76=""), 0, IF($B76&gt;'DOEE Payment Calculator'!$I$12, 0,  ((2/100)*FLOOR(MIN(U$1, 100000),5000)/5000)+MIN((('DOEE Payment Calculator'!$I$12+0.4-($B76+(2/100)*FLOOR(MIN(U$1, 100000),5000)/5000))/2), 0.4))))</f>
        <v>0.58000000000000007</v>
      </c>
      <c r="V76" s="19">
        <f t="shared" ref="V76" si="1346">$B76+U76</f>
        <v>1.9</v>
      </c>
      <c r="W76" s="16">
        <f>IF((IF(OR(W$1="", $B76=""), 0, IF($B76&gt;'DOEE Payment Calculator'!$I$12, 0,  ((2/100)*FLOOR(MIN(W$1, 100000),5000)/5000)+MIN((('DOEE Payment Calculator'!$I$12+0.4-($B76+(2/100)*FLOOR(MIN(W$1, 100000),5000)/5000))/2), 0.4))))+$B76&gt;$B$5+0.2, 0, IF(OR(W$1="", $B76=""), 0, IF($B76&gt;'DOEE Payment Calculator'!$I$12, 0,  ((2/100)*FLOOR(MIN(W$1, 100000),5000)/5000)+MIN((('DOEE Payment Calculator'!$I$12+0.4-($B76+(2/100)*FLOOR(MIN(W$1, 100000),5000)/5000))/2), 0.4))))</f>
        <v>0.60000000000000009</v>
      </c>
      <c r="X76" s="19">
        <f t="shared" ref="X76" si="1347">$B76+W76</f>
        <v>1.92</v>
      </c>
      <c r="Y76" s="16">
        <f>IF((IF(OR(Y$1="", $B76=""), 0, IF($B76&gt;'DOEE Payment Calculator'!$I$12, 0,  ((2/100)*FLOOR(MIN(Y$1, 100000),5000)/5000)+MIN((('DOEE Payment Calculator'!$I$12+0.4-($B76+(2/100)*FLOOR(MIN(Y$1, 100000),5000)/5000))/2), 0.4))))+$B76&gt;$B$5+0.2, 0, IF(OR(Y$1="", $B76=""), 0, IF($B76&gt;'DOEE Payment Calculator'!$I$12, 0,  ((2/100)*FLOOR(MIN(Y$1, 100000),5000)/5000)+MIN((('DOEE Payment Calculator'!$I$12+0.4-($B76+(2/100)*FLOOR(MIN(Y$1, 100000),5000)/5000))/2), 0.4))))</f>
        <v>0.62</v>
      </c>
      <c r="Z76" s="19">
        <f t="shared" ref="Z76" si="1348">$B76+Y76</f>
        <v>1.94</v>
      </c>
      <c r="AA76" s="16">
        <f>IF((IF(OR(AA$1="", $B76=""), 0, IF($B76&gt;'DOEE Payment Calculator'!$I$12, 0,  ((2/100)*FLOOR(MIN(AA$1, 100000),5000)/5000)+MIN((('DOEE Payment Calculator'!$I$12+0.4-($B76+(2/100)*FLOOR(MIN(AA$1, 100000),5000)/5000))/2), 0.4))))+$B76&gt;$B$5+0.2, 0, IF(OR(AA$1="", $B76=""), 0, IF($B76&gt;'DOEE Payment Calculator'!$I$12, 0,  ((2/100)*FLOOR(MIN(AA$1, 100000),5000)/5000)+MIN((('DOEE Payment Calculator'!$I$12+0.4-($B76+(2/100)*FLOOR(MIN(AA$1, 100000),5000)/5000))/2), 0.4))))</f>
        <v>0.64</v>
      </c>
      <c r="AB76" s="19">
        <f t="shared" ref="AB76" si="1349">$B76+AA76</f>
        <v>1.96</v>
      </c>
      <c r="AC76" s="16">
        <f>IF((IF(OR(AC$1="", $B76=""), 0, IF($B76&gt;'DOEE Payment Calculator'!$I$12, 0,  ((2/100)*FLOOR(MIN(AC$1, 100000),5000)/5000)+MIN((('DOEE Payment Calculator'!$I$12+0.4-($B76+(2/100)*FLOOR(MIN(AC$1, 100000),5000)/5000))/2), 0.4))))+$B76&gt;$B$5+0.2, 0, IF(OR(AC$1="", $B76=""), 0, IF($B76&gt;'DOEE Payment Calculator'!$I$12, 0,  ((2/100)*FLOOR(MIN(AC$1, 100000),5000)/5000)+MIN((('DOEE Payment Calculator'!$I$12+0.4-($B76+(2/100)*FLOOR(MIN(AC$1, 100000),5000)/5000))/2), 0.4))))</f>
        <v>0.66</v>
      </c>
      <c r="AD76" s="19">
        <f t="shared" ref="AD76" si="1350">$B76+AC76</f>
        <v>1.98</v>
      </c>
      <c r="AE76" s="16">
        <f>IF((IF(OR(AE$1="", $B76=""), 0, IF($B76&gt;'DOEE Payment Calculator'!$I$12, 0,  ((2/100)*FLOOR(MIN(AE$1, 100000),5000)/5000)+MIN((('DOEE Payment Calculator'!$I$12+0.4-($B76+(2/100)*FLOOR(MIN(AE$1, 100000),5000)/5000))/2), 0.4))))+$B76&gt;$B$5+0.2, 0, IF(OR(AE$1="", $B76=""), 0, IF($B76&gt;'DOEE Payment Calculator'!$I$12, 0,  ((2/100)*FLOOR(MIN(AE$1, 100000),5000)/5000)+MIN((('DOEE Payment Calculator'!$I$12+0.4-($B76+(2/100)*FLOOR(MIN(AE$1, 100000),5000)/5000))/2), 0.4))))</f>
        <v>0.68</v>
      </c>
      <c r="AF76" s="19">
        <f t="shared" ref="AF76" si="1351">$B76+AE76</f>
        <v>2</v>
      </c>
      <c r="AG76" s="16">
        <f>IF((IF(OR(AG$1="", $B76=""), 0, IF($B76&gt;'DOEE Payment Calculator'!$I$12, 0,  ((2/100)*FLOOR(MIN(AG$1, 100000),5000)/5000)+MIN((('DOEE Payment Calculator'!$I$12+0.4-($B76+(2/100)*FLOOR(MIN(AG$1, 100000),5000)/5000))/2), 0.4))))+$B76&gt;$B$5+0.2, 0, IF(OR(AG$1="", $B76=""), 0, IF($B76&gt;'DOEE Payment Calculator'!$I$12, 0,  ((2/100)*FLOOR(MIN(AG$1, 100000),5000)/5000)+MIN((('DOEE Payment Calculator'!$I$12+0.4-($B76+(2/100)*FLOOR(MIN(AG$1, 100000),5000)/5000))/2), 0.4))))</f>
        <v>0.7</v>
      </c>
      <c r="AH76" s="19">
        <f t="shared" ref="AH76" si="1352">$B76+AG76</f>
        <v>2.0199999999999996</v>
      </c>
      <c r="AI76" s="16">
        <f>IF((IF(OR(AI$1="", $B76=""), 0, IF($B76&gt;'DOEE Payment Calculator'!$I$12, 0,  ((2/100)*FLOOR(MIN(AI$1, 100000),5000)/5000)+MIN((('DOEE Payment Calculator'!$I$12+0.4-($B76+(2/100)*FLOOR(MIN(AI$1, 100000),5000)/5000))/2), 0.4))))+$B76&gt;$B$5+0.2, 0, IF(OR(AI$1="", $B76=""), 0, IF($B76&gt;'DOEE Payment Calculator'!$I$12, 0,  ((2/100)*FLOOR(MIN(AI$1, 100000),5000)/5000)+MIN((('DOEE Payment Calculator'!$I$12+0.4-($B76+(2/100)*FLOOR(MIN(AI$1, 100000),5000)/5000))/2), 0.4))))</f>
        <v>0.71499999999999986</v>
      </c>
      <c r="AJ76" s="19">
        <f t="shared" ref="AJ76" si="1353">$B76+AI76</f>
        <v>2.0349999999999997</v>
      </c>
      <c r="AK76" s="16">
        <f>IF((IF(OR(AK$1="", $B76=""), 0, IF($B76&gt;'DOEE Payment Calculator'!$I$12, 0,  ((2/100)*FLOOR(MIN(AK$1, 100000),5000)/5000)+MIN((('DOEE Payment Calculator'!$I$12+0.4-($B76+(2/100)*FLOOR(MIN(AK$1, 100000),5000)/5000))/2), 0.4))))+$B76&gt;$B$5+0.2, 0, IF(OR(AK$1="", $B76=""), 0, IF($B76&gt;'DOEE Payment Calculator'!$I$12, 0,  ((2/100)*FLOOR(MIN(AK$1, 100000),5000)/5000)+MIN((('DOEE Payment Calculator'!$I$12+0.4-($B76+(2/100)*FLOOR(MIN(AK$1, 100000),5000)/5000))/2), 0.4))))</f>
        <v>0.72499999999999987</v>
      </c>
      <c r="AL76" s="19">
        <f t="shared" ref="AL76" si="1354">$B76+AK76</f>
        <v>2.0449999999999999</v>
      </c>
      <c r="AM76" s="16">
        <f>IF((IF(OR(AM$1="", $B76=""), 0, IF($B76&gt;'DOEE Payment Calculator'!$I$12, 0,  ((2/100)*FLOOR(MIN(AM$1, 100000),5000)/5000)+MIN((('DOEE Payment Calculator'!$I$12+0.4-($B76+(2/100)*FLOOR(MIN(AM$1, 100000),5000)/5000))/2), 0.4))))+$B76&gt;$B$5+0.2, 0, IF(OR(AM$1="", $B76=""), 0, IF($B76&gt;'DOEE Payment Calculator'!$I$12, 0,  ((2/100)*FLOOR(MIN(AM$1, 100000),5000)/5000)+MIN((('DOEE Payment Calculator'!$I$12+0.4-($B76+(2/100)*FLOOR(MIN(AM$1, 100000),5000)/5000))/2), 0.4))))</f>
        <v>0.73499999999999999</v>
      </c>
      <c r="AN76" s="19">
        <f t="shared" ref="AN76" si="1355">$B76+AM76</f>
        <v>2.0549999999999997</v>
      </c>
      <c r="AO76" s="16">
        <f>IF((IF(OR(AO$1="", $B76=""), 0, IF($B76&gt;'DOEE Payment Calculator'!$I$12, 0,  ((2/100)*FLOOR(MIN(AO$1, 100000),5000)/5000)+MIN((('DOEE Payment Calculator'!$I$12+0.4-($B76+(2/100)*FLOOR(MIN(AO$1, 100000),5000)/5000))/2), 0.4))))+$B76&gt;$B$5+0.2, 0, IF(OR(AO$1="", $B76=""), 0, IF($B76&gt;'DOEE Payment Calculator'!$I$12, 0,  ((2/100)*FLOOR(MIN(AO$1, 100000),5000)/5000)+MIN((('DOEE Payment Calculator'!$I$12+0.4-($B76+(2/100)*FLOOR(MIN(AO$1, 100000),5000)/5000))/2), 0.4))))</f>
        <v>0.745</v>
      </c>
      <c r="AP76" s="19">
        <f t="shared" ref="AP76" si="1356">$B76+AO76</f>
        <v>2.0649999999999999</v>
      </c>
      <c r="AQ76" s="16">
        <f>IF((IF(OR(AQ$1="", $B76=""), 0, IF($B76&gt;'DOEE Payment Calculator'!$I$12, 0,  ((2/100)*FLOOR(MIN(AQ$1, 100000),5000)/5000)+MIN((('DOEE Payment Calculator'!$I$12+0.4-($B76+(2/100)*FLOOR(MIN(AQ$1, 100000),5000)/5000))/2), 0.4))))+$B76&gt;$B$5+0.2, 0, IF(OR(AQ$1="", $B76=""), 0, IF($B76&gt;'DOEE Payment Calculator'!$I$12, 0,  ((2/100)*FLOOR(MIN(AQ$1, 100000),5000)/5000)+MIN((('DOEE Payment Calculator'!$I$12+0.4-($B76+(2/100)*FLOOR(MIN(AQ$1, 100000),5000)/5000))/2), 0.4))))</f>
        <v>0.755</v>
      </c>
      <c r="AR76" s="19">
        <f t="shared" ref="AR76" si="1357">$B76+AQ76</f>
        <v>2.0749999999999997</v>
      </c>
    </row>
    <row r="77" spans="2:44" ht="16.5" x14ac:dyDescent="0.3">
      <c r="B77" s="16">
        <f t="shared" si="1243"/>
        <v>1.3099999999999998</v>
      </c>
      <c r="C77" s="16">
        <f>IF((IF(OR(C$1="", $B77=""), 0, IF($B77&gt;'DOEE Payment Calculator'!$I$12, 0,  ((2/100)*FLOOR(MIN(C$1, 100000),5000)/5000)+MIN((('DOEE Payment Calculator'!$I$12+0.4-($B77+(2/100)*FLOOR(MIN(C$1, 100000),5000)/5000))/2), 0.4))))+$B77&gt;$B$5+0.2, 0, IF(OR(C$1="", $B77=""), 0, IF($B77&gt;'DOEE Payment Calculator'!$I$12, 0,  ((2/100)*FLOOR(MIN(C$1, 100000),5000)/5000)+MIN((('DOEE Payment Calculator'!$I$12+0.4-($B77+(2/100)*FLOOR(MIN(C$1, 100000),5000)/5000))/2), 0.4))))</f>
        <v>0.4</v>
      </c>
      <c r="D77" s="19">
        <f t="shared" si="1203"/>
        <v>1.71</v>
      </c>
      <c r="E77" s="16">
        <f>IF((IF(OR(E$1="", $B77=""), 0, IF($B77&gt;'DOEE Payment Calculator'!$I$12, 0,  ((2/100)*FLOOR(MIN(E$1, 100000),5000)/5000)+MIN((('DOEE Payment Calculator'!$I$12+0.4-($B77+(2/100)*FLOOR(MIN(E$1, 100000),5000)/5000))/2), 0.4))))+$B77&gt;$B$5+0.2, 0, IF(OR(E$1="", $B77=""), 0, IF($B77&gt;'DOEE Payment Calculator'!$I$12, 0,  ((2/100)*FLOOR(MIN(E$1, 100000),5000)/5000)+MIN((('DOEE Payment Calculator'!$I$12+0.4-($B77+(2/100)*FLOOR(MIN(E$1, 100000),5000)/5000))/2), 0.4))))</f>
        <v>0.42000000000000004</v>
      </c>
      <c r="F77" s="19">
        <f t="shared" si="1223"/>
        <v>1.73</v>
      </c>
      <c r="G77" s="16">
        <f>IF((IF(OR(G$1="", $B77=""), 0, IF($B77&gt;'DOEE Payment Calculator'!$I$12, 0,  ((2/100)*FLOOR(MIN(G$1, 100000),5000)/5000)+MIN((('DOEE Payment Calculator'!$I$12+0.4-($B77+(2/100)*FLOOR(MIN(G$1, 100000),5000)/5000))/2), 0.4))))+$B77&gt;$B$5+0.2, 0, IF(OR(G$1="", $B77=""), 0, IF($B77&gt;'DOEE Payment Calculator'!$I$12, 0,  ((2/100)*FLOOR(MIN(G$1, 100000),5000)/5000)+MIN((('DOEE Payment Calculator'!$I$12+0.4-($B77+(2/100)*FLOOR(MIN(G$1, 100000),5000)/5000))/2), 0.4))))</f>
        <v>0.44</v>
      </c>
      <c r="H77" s="19">
        <f t="shared" ref="H77" si="1358">$B77+G77</f>
        <v>1.7499999999999998</v>
      </c>
      <c r="I77" s="16">
        <f>IF((IF(OR(I$1="", $B77=""), 0, IF($B77&gt;'DOEE Payment Calculator'!$I$12, 0,  ((2/100)*FLOOR(MIN(I$1, 100000),5000)/5000)+MIN((('DOEE Payment Calculator'!$I$12+0.4-($B77+(2/100)*FLOOR(MIN(I$1, 100000),5000)/5000))/2), 0.4))))+$B77&gt;$B$5+0.2, 0, IF(OR(I$1="", $B77=""), 0, IF($B77&gt;'DOEE Payment Calculator'!$I$12, 0,  ((2/100)*FLOOR(MIN(I$1, 100000),5000)/5000)+MIN((('DOEE Payment Calculator'!$I$12+0.4-($B77+(2/100)*FLOOR(MIN(I$1, 100000),5000)/5000))/2), 0.4))))</f>
        <v>0.46</v>
      </c>
      <c r="J77" s="19">
        <f t="shared" ref="J77" si="1359">$B77+I77</f>
        <v>1.7699999999999998</v>
      </c>
      <c r="K77" s="16">
        <f>IF((IF(OR(K$1="", $B77=""), 0, IF($B77&gt;'DOEE Payment Calculator'!$I$12, 0,  ((2/100)*FLOOR(MIN(K$1, 100000),5000)/5000)+MIN((('DOEE Payment Calculator'!$I$12+0.4-($B77+(2/100)*FLOOR(MIN(K$1, 100000),5000)/5000))/2), 0.4))))+$B77&gt;$B$5+0.2, 0, IF(OR(K$1="", $B77=""), 0, IF($B77&gt;'DOEE Payment Calculator'!$I$12, 0,  ((2/100)*FLOOR(MIN(K$1, 100000),5000)/5000)+MIN((('DOEE Payment Calculator'!$I$12+0.4-($B77+(2/100)*FLOOR(MIN(K$1, 100000),5000)/5000))/2), 0.4))))</f>
        <v>0.48000000000000004</v>
      </c>
      <c r="L77" s="19">
        <f t="shared" ref="L77" si="1360">$B77+K77</f>
        <v>1.7899999999999998</v>
      </c>
      <c r="M77" s="16">
        <f>IF((IF(OR(M$1="", $B77=""), 0, IF($B77&gt;'DOEE Payment Calculator'!$I$12, 0,  ((2/100)*FLOOR(MIN(M$1, 100000),5000)/5000)+MIN((('DOEE Payment Calculator'!$I$12+0.4-($B77+(2/100)*FLOOR(MIN(M$1, 100000),5000)/5000))/2), 0.4))))+$B77&gt;$B$5+0.2, 0, IF(OR(M$1="", $B77=""), 0, IF($B77&gt;'DOEE Payment Calculator'!$I$12, 0,  ((2/100)*FLOOR(MIN(M$1, 100000),5000)/5000)+MIN((('DOEE Payment Calculator'!$I$12+0.4-($B77+(2/100)*FLOOR(MIN(M$1, 100000),5000)/5000))/2), 0.4))))</f>
        <v>0.5</v>
      </c>
      <c r="N77" s="19">
        <f t="shared" ref="N77" si="1361">$B77+M77</f>
        <v>1.8099999999999998</v>
      </c>
      <c r="O77" s="16">
        <f>IF((IF(OR(O$1="", $B77=""), 0, IF($B77&gt;'DOEE Payment Calculator'!$I$12, 0,  ((2/100)*FLOOR(MIN(O$1, 100000),5000)/5000)+MIN((('DOEE Payment Calculator'!$I$12+0.4-($B77+(2/100)*FLOOR(MIN(O$1, 100000),5000)/5000))/2), 0.4))))+$B77&gt;$B$5+0.2, 0, IF(OR(O$1="", $B77=""), 0, IF($B77&gt;'DOEE Payment Calculator'!$I$12, 0,  ((2/100)*FLOOR(MIN(O$1, 100000),5000)/5000)+MIN((('DOEE Payment Calculator'!$I$12+0.4-($B77+(2/100)*FLOOR(MIN(O$1, 100000),5000)/5000))/2), 0.4))))</f>
        <v>0.52</v>
      </c>
      <c r="P77" s="19">
        <f t="shared" ref="P77" si="1362">$B77+O77</f>
        <v>1.8299999999999998</v>
      </c>
      <c r="Q77" s="16">
        <f>IF((IF(OR(Q$1="", $B77=""), 0, IF($B77&gt;'DOEE Payment Calculator'!$I$12, 0,  ((2/100)*FLOOR(MIN(Q$1, 100000),5000)/5000)+MIN((('DOEE Payment Calculator'!$I$12+0.4-($B77+(2/100)*FLOOR(MIN(Q$1, 100000),5000)/5000))/2), 0.4))))+$B77&gt;$B$5+0.2, 0, IF(OR(Q$1="", $B77=""), 0, IF($B77&gt;'DOEE Payment Calculator'!$I$12, 0,  ((2/100)*FLOOR(MIN(Q$1, 100000),5000)/5000)+MIN((('DOEE Payment Calculator'!$I$12+0.4-($B77+(2/100)*FLOOR(MIN(Q$1, 100000),5000)/5000))/2), 0.4))))</f>
        <v>0.54</v>
      </c>
      <c r="R77" s="19">
        <f t="shared" ref="R77" si="1363">$B77+Q77</f>
        <v>1.8499999999999999</v>
      </c>
      <c r="S77" s="16">
        <f>IF((IF(OR(S$1="", $B77=""), 0, IF($B77&gt;'DOEE Payment Calculator'!$I$12, 0,  ((2/100)*FLOOR(MIN(S$1, 100000),5000)/5000)+MIN((('DOEE Payment Calculator'!$I$12+0.4-($B77+(2/100)*FLOOR(MIN(S$1, 100000),5000)/5000))/2), 0.4))))+$B77&gt;$B$5+0.2, 0, IF(OR(S$1="", $B77=""), 0, IF($B77&gt;'DOEE Payment Calculator'!$I$12, 0,  ((2/100)*FLOOR(MIN(S$1, 100000),5000)/5000)+MIN((('DOEE Payment Calculator'!$I$12+0.4-($B77+(2/100)*FLOOR(MIN(S$1, 100000),5000)/5000))/2), 0.4))))</f>
        <v>0.56000000000000005</v>
      </c>
      <c r="T77" s="19">
        <f t="shared" ref="T77" si="1364">$B77+S77</f>
        <v>1.8699999999999999</v>
      </c>
      <c r="U77" s="16">
        <f>IF((IF(OR(U$1="", $B77=""), 0, IF($B77&gt;'DOEE Payment Calculator'!$I$12, 0,  ((2/100)*FLOOR(MIN(U$1, 100000),5000)/5000)+MIN((('DOEE Payment Calculator'!$I$12+0.4-($B77+(2/100)*FLOOR(MIN(U$1, 100000),5000)/5000))/2), 0.4))))+$B77&gt;$B$5+0.2, 0, IF(OR(U$1="", $B77=""), 0, IF($B77&gt;'DOEE Payment Calculator'!$I$12, 0,  ((2/100)*FLOOR(MIN(U$1, 100000),5000)/5000)+MIN((('DOEE Payment Calculator'!$I$12+0.4-($B77+(2/100)*FLOOR(MIN(U$1, 100000),5000)/5000))/2), 0.4))))</f>
        <v>0.58000000000000007</v>
      </c>
      <c r="V77" s="19">
        <f t="shared" ref="V77" si="1365">$B77+U77</f>
        <v>1.89</v>
      </c>
      <c r="W77" s="16">
        <f>IF((IF(OR(W$1="", $B77=""), 0, IF($B77&gt;'DOEE Payment Calculator'!$I$12, 0,  ((2/100)*FLOOR(MIN(W$1, 100000),5000)/5000)+MIN((('DOEE Payment Calculator'!$I$12+0.4-($B77+(2/100)*FLOOR(MIN(W$1, 100000),5000)/5000))/2), 0.4))))+$B77&gt;$B$5+0.2, 0, IF(OR(W$1="", $B77=""), 0, IF($B77&gt;'DOEE Payment Calculator'!$I$12, 0,  ((2/100)*FLOOR(MIN(W$1, 100000),5000)/5000)+MIN((('DOEE Payment Calculator'!$I$12+0.4-($B77+(2/100)*FLOOR(MIN(W$1, 100000),5000)/5000))/2), 0.4))))</f>
        <v>0.60000000000000009</v>
      </c>
      <c r="X77" s="19">
        <f t="shared" ref="X77" si="1366">$B77+W77</f>
        <v>1.91</v>
      </c>
      <c r="Y77" s="16">
        <f>IF((IF(OR(Y$1="", $B77=""), 0, IF($B77&gt;'DOEE Payment Calculator'!$I$12, 0,  ((2/100)*FLOOR(MIN(Y$1, 100000),5000)/5000)+MIN((('DOEE Payment Calculator'!$I$12+0.4-($B77+(2/100)*FLOOR(MIN(Y$1, 100000),5000)/5000))/2), 0.4))))+$B77&gt;$B$5+0.2, 0, IF(OR(Y$1="", $B77=""), 0, IF($B77&gt;'DOEE Payment Calculator'!$I$12, 0,  ((2/100)*FLOOR(MIN(Y$1, 100000),5000)/5000)+MIN((('DOEE Payment Calculator'!$I$12+0.4-($B77+(2/100)*FLOOR(MIN(Y$1, 100000),5000)/5000))/2), 0.4))))</f>
        <v>0.62</v>
      </c>
      <c r="Z77" s="19">
        <f t="shared" ref="Z77" si="1367">$B77+Y77</f>
        <v>1.9299999999999997</v>
      </c>
      <c r="AA77" s="16">
        <f>IF((IF(OR(AA$1="", $B77=""), 0, IF($B77&gt;'DOEE Payment Calculator'!$I$12, 0,  ((2/100)*FLOOR(MIN(AA$1, 100000),5000)/5000)+MIN((('DOEE Payment Calculator'!$I$12+0.4-($B77+(2/100)*FLOOR(MIN(AA$1, 100000),5000)/5000))/2), 0.4))))+$B77&gt;$B$5+0.2, 0, IF(OR(AA$1="", $B77=""), 0, IF($B77&gt;'DOEE Payment Calculator'!$I$12, 0,  ((2/100)*FLOOR(MIN(AA$1, 100000),5000)/5000)+MIN((('DOEE Payment Calculator'!$I$12+0.4-($B77+(2/100)*FLOOR(MIN(AA$1, 100000),5000)/5000))/2), 0.4))))</f>
        <v>0.64</v>
      </c>
      <c r="AB77" s="19">
        <f t="shared" ref="AB77" si="1368">$B77+AA77</f>
        <v>1.9499999999999997</v>
      </c>
      <c r="AC77" s="16">
        <f>IF((IF(OR(AC$1="", $B77=""), 0, IF($B77&gt;'DOEE Payment Calculator'!$I$12, 0,  ((2/100)*FLOOR(MIN(AC$1, 100000),5000)/5000)+MIN((('DOEE Payment Calculator'!$I$12+0.4-($B77+(2/100)*FLOOR(MIN(AC$1, 100000),5000)/5000))/2), 0.4))))+$B77&gt;$B$5+0.2, 0, IF(OR(AC$1="", $B77=""), 0, IF($B77&gt;'DOEE Payment Calculator'!$I$12, 0,  ((2/100)*FLOOR(MIN(AC$1, 100000),5000)/5000)+MIN((('DOEE Payment Calculator'!$I$12+0.4-($B77+(2/100)*FLOOR(MIN(AC$1, 100000),5000)/5000))/2), 0.4))))</f>
        <v>0.66</v>
      </c>
      <c r="AD77" s="19">
        <f t="shared" ref="AD77" si="1369">$B77+AC77</f>
        <v>1.9699999999999998</v>
      </c>
      <c r="AE77" s="16">
        <f>IF((IF(OR(AE$1="", $B77=""), 0, IF($B77&gt;'DOEE Payment Calculator'!$I$12, 0,  ((2/100)*FLOOR(MIN(AE$1, 100000),5000)/5000)+MIN((('DOEE Payment Calculator'!$I$12+0.4-($B77+(2/100)*FLOOR(MIN(AE$1, 100000),5000)/5000))/2), 0.4))))+$B77&gt;$B$5+0.2, 0, IF(OR(AE$1="", $B77=""), 0, IF($B77&gt;'DOEE Payment Calculator'!$I$12, 0,  ((2/100)*FLOOR(MIN(AE$1, 100000),5000)/5000)+MIN((('DOEE Payment Calculator'!$I$12+0.4-($B77+(2/100)*FLOOR(MIN(AE$1, 100000),5000)/5000))/2), 0.4))))</f>
        <v>0.68</v>
      </c>
      <c r="AF77" s="19">
        <f t="shared" ref="AF77" si="1370">$B77+AE77</f>
        <v>1.9899999999999998</v>
      </c>
      <c r="AG77" s="16">
        <f>IF((IF(OR(AG$1="", $B77=""), 0, IF($B77&gt;'DOEE Payment Calculator'!$I$12, 0,  ((2/100)*FLOOR(MIN(AG$1, 100000),5000)/5000)+MIN((('DOEE Payment Calculator'!$I$12+0.4-($B77+(2/100)*FLOOR(MIN(AG$1, 100000),5000)/5000))/2), 0.4))))+$B77&gt;$B$5+0.2, 0, IF(OR(AG$1="", $B77=""), 0, IF($B77&gt;'DOEE Payment Calculator'!$I$12, 0,  ((2/100)*FLOOR(MIN(AG$1, 100000),5000)/5000)+MIN((('DOEE Payment Calculator'!$I$12+0.4-($B77+(2/100)*FLOOR(MIN(AG$1, 100000),5000)/5000))/2), 0.4))))</f>
        <v>0.7</v>
      </c>
      <c r="AH77" s="19">
        <f t="shared" ref="AH77" si="1371">$B77+AG77</f>
        <v>2.0099999999999998</v>
      </c>
      <c r="AI77" s="16">
        <f>IF((IF(OR(AI$1="", $B77=""), 0, IF($B77&gt;'DOEE Payment Calculator'!$I$12, 0,  ((2/100)*FLOOR(MIN(AI$1, 100000),5000)/5000)+MIN((('DOEE Payment Calculator'!$I$12+0.4-($B77+(2/100)*FLOOR(MIN(AI$1, 100000),5000)/5000))/2), 0.4))))+$B77&gt;$B$5+0.2, 0, IF(OR(AI$1="", $B77=""), 0, IF($B77&gt;'DOEE Payment Calculator'!$I$12, 0,  ((2/100)*FLOOR(MIN(AI$1, 100000),5000)/5000)+MIN((('DOEE Payment Calculator'!$I$12+0.4-($B77+(2/100)*FLOOR(MIN(AI$1, 100000),5000)/5000))/2), 0.4))))</f>
        <v>0.72</v>
      </c>
      <c r="AJ77" s="19">
        <f t="shared" ref="AJ77" si="1372">$B77+AI77</f>
        <v>2.0299999999999998</v>
      </c>
      <c r="AK77" s="16">
        <f>IF((IF(OR(AK$1="", $B77=""), 0, IF($B77&gt;'DOEE Payment Calculator'!$I$12, 0,  ((2/100)*FLOOR(MIN(AK$1, 100000),5000)/5000)+MIN((('DOEE Payment Calculator'!$I$12+0.4-($B77+(2/100)*FLOOR(MIN(AK$1, 100000),5000)/5000))/2), 0.4))))+$B77&gt;$B$5+0.2, 0, IF(OR(AK$1="", $B77=""), 0, IF($B77&gt;'DOEE Payment Calculator'!$I$12, 0,  ((2/100)*FLOOR(MIN(AK$1, 100000),5000)/5000)+MIN((('DOEE Payment Calculator'!$I$12+0.4-($B77+(2/100)*FLOOR(MIN(AK$1, 100000),5000)/5000))/2), 0.4))))</f>
        <v>0.73</v>
      </c>
      <c r="AL77" s="19">
        <f t="shared" ref="AL77" si="1373">$B77+AK77</f>
        <v>2.04</v>
      </c>
      <c r="AM77" s="16">
        <f>IF((IF(OR(AM$1="", $B77=""), 0, IF($B77&gt;'DOEE Payment Calculator'!$I$12, 0,  ((2/100)*FLOOR(MIN(AM$1, 100000),5000)/5000)+MIN((('DOEE Payment Calculator'!$I$12+0.4-($B77+(2/100)*FLOOR(MIN(AM$1, 100000),5000)/5000))/2), 0.4))))+$B77&gt;$B$5+0.2, 0, IF(OR(AM$1="", $B77=""), 0, IF($B77&gt;'DOEE Payment Calculator'!$I$12, 0,  ((2/100)*FLOOR(MIN(AM$1, 100000),5000)/5000)+MIN((('DOEE Payment Calculator'!$I$12+0.4-($B77+(2/100)*FLOOR(MIN(AM$1, 100000),5000)/5000))/2), 0.4))))</f>
        <v>0.73999999999999988</v>
      </c>
      <c r="AN77" s="19">
        <f t="shared" ref="AN77" si="1374">$B77+AM77</f>
        <v>2.0499999999999998</v>
      </c>
      <c r="AO77" s="16">
        <f>IF((IF(OR(AO$1="", $B77=""), 0, IF($B77&gt;'DOEE Payment Calculator'!$I$12, 0,  ((2/100)*FLOOR(MIN(AO$1, 100000),5000)/5000)+MIN((('DOEE Payment Calculator'!$I$12+0.4-($B77+(2/100)*FLOOR(MIN(AO$1, 100000),5000)/5000))/2), 0.4))))+$B77&gt;$B$5+0.2, 0, IF(OR(AO$1="", $B77=""), 0, IF($B77&gt;'DOEE Payment Calculator'!$I$12, 0,  ((2/100)*FLOOR(MIN(AO$1, 100000),5000)/5000)+MIN((('DOEE Payment Calculator'!$I$12+0.4-($B77+(2/100)*FLOOR(MIN(AO$1, 100000),5000)/5000))/2), 0.4))))</f>
        <v>0.74999999999999989</v>
      </c>
      <c r="AP77" s="19">
        <f t="shared" ref="AP77" si="1375">$B77+AO77</f>
        <v>2.0599999999999996</v>
      </c>
      <c r="AQ77" s="16">
        <f>IF((IF(OR(AQ$1="", $B77=""), 0, IF($B77&gt;'DOEE Payment Calculator'!$I$12, 0,  ((2/100)*FLOOR(MIN(AQ$1, 100000),5000)/5000)+MIN((('DOEE Payment Calculator'!$I$12+0.4-($B77+(2/100)*FLOOR(MIN(AQ$1, 100000),5000)/5000))/2), 0.4))))+$B77&gt;$B$5+0.2, 0, IF(OR(AQ$1="", $B77=""), 0, IF($B77&gt;'DOEE Payment Calculator'!$I$12, 0,  ((2/100)*FLOOR(MIN(AQ$1, 100000),5000)/5000)+MIN((('DOEE Payment Calculator'!$I$12+0.4-($B77+(2/100)*FLOOR(MIN(AQ$1, 100000),5000)/5000))/2), 0.4))))</f>
        <v>0.7599999999999999</v>
      </c>
      <c r="AR77" s="19">
        <f t="shared" ref="AR77" si="1376">$B77+AQ77</f>
        <v>2.0699999999999998</v>
      </c>
    </row>
    <row r="78" spans="2:44" ht="16.5" x14ac:dyDescent="0.3">
      <c r="B78" s="16">
        <f t="shared" si="1243"/>
        <v>1.2999999999999998</v>
      </c>
      <c r="C78" s="16">
        <f>IF((IF(OR(C$1="", $B78=""), 0, IF($B78&gt;'DOEE Payment Calculator'!$I$12, 0,  ((2/100)*FLOOR(MIN(C$1, 100000),5000)/5000)+MIN((('DOEE Payment Calculator'!$I$12+0.4-($B78+(2/100)*FLOOR(MIN(C$1, 100000),5000)/5000))/2), 0.4))))+$B78&gt;$B$5+0.2, 0, IF(OR(C$1="", $B78=""), 0, IF($B78&gt;'DOEE Payment Calculator'!$I$12, 0,  ((2/100)*FLOOR(MIN(C$1, 100000),5000)/5000)+MIN((('DOEE Payment Calculator'!$I$12+0.4-($B78+(2/100)*FLOOR(MIN(C$1, 100000),5000)/5000))/2), 0.4))))</f>
        <v>0.4</v>
      </c>
      <c r="D78" s="19">
        <f t="shared" si="1203"/>
        <v>1.6999999999999997</v>
      </c>
      <c r="E78" s="16">
        <f>IF((IF(OR(E$1="", $B78=""), 0, IF($B78&gt;'DOEE Payment Calculator'!$I$12, 0,  ((2/100)*FLOOR(MIN(E$1, 100000),5000)/5000)+MIN((('DOEE Payment Calculator'!$I$12+0.4-($B78+(2/100)*FLOOR(MIN(E$1, 100000),5000)/5000))/2), 0.4))))+$B78&gt;$B$5+0.2, 0, IF(OR(E$1="", $B78=""), 0, IF($B78&gt;'DOEE Payment Calculator'!$I$12, 0,  ((2/100)*FLOOR(MIN(E$1, 100000),5000)/5000)+MIN((('DOEE Payment Calculator'!$I$12+0.4-($B78+(2/100)*FLOOR(MIN(E$1, 100000),5000)/5000))/2), 0.4))))</f>
        <v>0.42000000000000004</v>
      </c>
      <c r="F78" s="19">
        <f t="shared" si="1223"/>
        <v>1.7199999999999998</v>
      </c>
      <c r="G78" s="16">
        <f>IF((IF(OR(G$1="", $B78=""), 0, IF($B78&gt;'DOEE Payment Calculator'!$I$12, 0,  ((2/100)*FLOOR(MIN(G$1, 100000),5000)/5000)+MIN((('DOEE Payment Calculator'!$I$12+0.4-($B78+(2/100)*FLOOR(MIN(G$1, 100000),5000)/5000))/2), 0.4))))+$B78&gt;$B$5+0.2, 0, IF(OR(G$1="", $B78=""), 0, IF($B78&gt;'DOEE Payment Calculator'!$I$12, 0,  ((2/100)*FLOOR(MIN(G$1, 100000),5000)/5000)+MIN((('DOEE Payment Calculator'!$I$12+0.4-($B78+(2/100)*FLOOR(MIN(G$1, 100000),5000)/5000))/2), 0.4))))</f>
        <v>0.44</v>
      </c>
      <c r="H78" s="19">
        <f t="shared" ref="H78" si="1377">$B78+G78</f>
        <v>1.7399999999999998</v>
      </c>
      <c r="I78" s="16">
        <f>IF((IF(OR(I$1="", $B78=""), 0, IF($B78&gt;'DOEE Payment Calculator'!$I$12, 0,  ((2/100)*FLOOR(MIN(I$1, 100000),5000)/5000)+MIN((('DOEE Payment Calculator'!$I$12+0.4-($B78+(2/100)*FLOOR(MIN(I$1, 100000),5000)/5000))/2), 0.4))))+$B78&gt;$B$5+0.2, 0, IF(OR(I$1="", $B78=""), 0, IF($B78&gt;'DOEE Payment Calculator'!$I$12, 0,  ((2/100)*FLOOR(MIN(I$1, 100000),5000)/5000)+MIN((('DOEE Payment Calculator'!$I$12+0.4-($B78+(2/100)*FLOOR(MIN(I$1, 100000),5000)/5000))/2), 0.4))))</f>
        <v>0.46</v>
      </c>
      <c r="J78" s="19">
        <f t="shared" ref="J78" si="1378">$B78+I78</f>
        <v>1.7599999999999998</v>
      </c>
      <c r="K78" s="16">
        <f>IF((IF(OR(K$1="", $B78=""), 0, IF($B78&gt;'DOEE Payment Calculator'!$I$12, 0,  ((2/100)*FLOOR(MIN(K$1, 100000),5000)/5000)+MIN((('DOEE Payment Calculator'!$I$12+0.4-($B78+(2/100)*FLOOR(MIN(K$1, 100000),5000)/5000))/2), 0.4))))+$B78&gt;$B$5+0.2, 0, IF(OR(K$1="", $B78=""), 0, IF($B78&gt;'DOEE Payment Calculator'!$I$12, 0,  ((2/100)*FLOOR(MIN(K$1, 100000),5000)/5000)+MIN((('DOEE Payment Calculator'!$I$12+0.4-($B78+(2/100)*FLOOR(MIN(K$1, 100000),5000)/5000))/2), 0.4))))</f>
        <v>0.48000000000000004</v>
      </c>
      <c r="L78" s="19">
        <f t="shared" ref="L78" si="1379">$B78+K78</f>
        <v>1.7799999999999998</v>
      </c>
      <c r="M78" s="16">
        <f>IF((IF(OR(M$1="", $B78=""), 0, IF($B78&gt;'DOEE Payment Calculator'!$I$12, 0,  ((2/100)*FLOOR(MIN(M$1, 100000),5000)/5000)+MIN((('DOEE Payment Calculator'!$I$12+0.4-($B78+(2/100)*FLOOR(MIN(M$1, 100000),5000)/5000))/2), 0.4))))+$B78&gt;$B$5+0.2, 0, IF(OR(M$1="", $B78=""), 0, IF($B78&gt;'DOEE Payment Calculator'!$I$12, 0,  ((2/100)*FLOOR(MIN(M$1, 100000),5000)/5000)+MIN((('DOEE Payment Calculator'!$I$12+0.4-($B78+(2/100)*FLOOR(MIN(M$1, 100000),5000)/5000))/2), 0.4))))</f>
        <v>0.5</v>
      </c>
      <c r="N78" s="19">
        <f t="shared" ref="N78" si="1380">$B78+M78</f>
        <v>1.7999999999999998</v>
      </c>
      <c r="O78" s="16">
        <f>IF((IF(OR(O$1="", $B78=""), 0, IF($B78&gt;'DOEE Payment Calculator'!$I$12, 0,  ((2/100)*FLOOR(MIN(O$1, 100000),5000)/5000)+MIN((('DOEE Payment Calculator'!$I$12+0.4-($B78+(2/100)*FLOOR(MIN(O$1, 100000),5000)/5000))/2), 0.4))))+$B78&gt;$B$5+0.2, 0, IF(OR(O$1="", $B78=""), 0, IF($B78&gt;'DOEE Payment Calculator'!$I$12, 0,  ((2/100)*FLOOR(MIN(O$1, 100000),5000)/5000)+MIN((('DOEE Payment Calculator'!$I$12+0.4-($B78+(2/100)*FLOOR(MIN(O$1, 100000),5000)/5000))/2), 0.4))))</f>
        <v>0.52</v>
      </c>
      <c r="P78" s="19">
        <f t="shared" ref="P78" si="1381">$B78+O78</f>
        <v>1.8199999999999998</v>
      </c>
      <c r="Q78" s="16">
        <f>IF((IF(OR(Q$1="", $B78=""), 0, IF($B78&gt;'DOEE Payment Calculator'!$I$12, 0,  ((2/100)*FLOOR(MIN(Q$1, 100000),5000)/5000)+MIN((('DOEE Payment Calculator'!$I$12+0.4-($B78+(2/100)*FLOOR(MIN(Q$1, 100000),5000)/5000))/2), 0.4))))+$B78&gt;$B$5+0.2, 0, IF(OR(Q$1="", $B78=""), 0, IF($B78&gt;'DOEE Payment Calculator'!$I$12, 0,  ((2/100)*FLOOR(MIN(Q$1, 100000),5000)/5000)+MIN((('DOEE Payment Calculator'!$I$12+0.4-($B78+(2/100)*FLOOR(MIN(Q$1, 100000),5000)/5000))/2), 0.4))))</f>
        <v>0.54</v>
      </c>
      <c r="R78" s="19">
        <f t="shared" ref="R78" si="1382">$B78+Q78</f>
        <v>1.8399999999999999</v>
      </c>
      <c r="S78" s="16">
        <f>IF((IF(OR(S$1="", $B78=""), 0, IF($B78&gt;'DOEE Payment Calculator'!$I$12, 0,  ((2/100)*FLOOR(MIN(S$1, 100000),5000)/5000)+MIN((('DOEE Payment Calculator'!$I$12+0.4-($B78+(2/100)*FLOOR(MIN(S$1, 100000),5000)/5000))/2), 0.4))))+$B78&gt;$B$5+0.2, 0, IF(OR(S$1="", $B78=""), 0, IF($B78&gt;'DOEE Payment Calculator'!$I$12, 0,  ((2/100)*FLOOR(MIN(S$1, 100000),5000)/5000)+MIN((('DOEE Payment Calculator'!$I$12+0.4-($B78+(2/100)*FLOOR(MIN(S$1, 100000),5000)/5000))/2), 0.4))))</f>
        <v>0.56000000000000005</v>
      </c>
      <c r="T78" s="19">
        <f t="shared" ref="T78" si="1383">$B78+S78</f>
        <v>1.8599999999999999</v>
      </c>
      <c r="U78" s="16">
        <f>IF((IF(OR(U$1="", $B78=""), 0, IF($B78&gt;'DOEE Payment Calculator'!$I$12, 0,  ((2/100)*FLOOR(MIN(U$1, 100000),5000)/5000)+MIN((('DOEE Payment Calculator'!$I$12+0.4-($B78+(2/100)*FLOOR(MIN(U$1, 100000),5000)/5000))/2), 0.4))))+$B78&gt;$B$5+0.2, 0, IF(OR(U$1="", $B78=""), 0, IF($B78&gt;'DOEE Payment Calculator'!$I$12, 0,  ((2/100)*FLOOR(MIN(U$1, 100000),5000)/5000)+MIN((('DOEE Payment Calculator'!$I$12+0.4-($B78+(2/100)*FLOOR(MIN(U$1, 100000),5000)/5000))/2), 0.4))))</f>
        <v>0.58000000000000007</v>
      </c>
      <c r="V78" s="19">
        <f t="shared" ref="V78" si="1384">$B78+U78</f>
        <v>1.88</v>
      </c>
      <c r="W78" s="16">
        <f>IF((IF(OR(W$1="", $B78=""), 0, IF($B78&gt;'DOEE Payment Calculator'!$I$12, 0,  ((2/100)*FLOOR(MIN(W$1, 100000),5000)/5000)+MIN((('DOEE Payment Calculator'!$I$12+0.4-($B78+(2/100)*FLOOR(MIN(W$1, 100000),5000)/5000))/2), 0.4))))+$B78&gt;$B$5+0.2, 0, IF(OR(W$1="", $B78=""), 0, IF($B78&gt;'DOEE Payment Calculator'!$I$12, 0,  ((2/100)*FLOOR(MIN(W$1, 100000),5000)/5000)+MIN((('DOEE Payment Calculator'!$I$12+0.4-($B78+(2/100)*FLOOR(MIN(W$1, 100000),5000)/5000))/2), 0.4))))</f>
        <v>0.60000000000000009</v>
      </c>
      <c r="X78" s="19">
        <f t="shared" ref="X78" si="1385">$B78+W78</f>
        <v>1.9</v>
      </c>
      <c r="Y78" s="16">
        <f>IF((IF(OR(Y$1="", $B78=""), 0, IF($B78&gt;'DOEE Payment Calculator'!$I$12, 0,  ((2/100)*FLOOR(MIN(Y$1, 100000),5000)/5000)+MIN((('DOEE Payment Calculator'!$I$12+0.4-($B78+(2/100)*FLOOR(MIN(Y$1, 100000),5000)/5000))/2), 0.4))))+$B78&gt;$B$5+0.2, 0, IF(OR(Y$1="", $B78=""), 0, IF($B78&gt;'DOEE Payment Calculator'!$I$12, 0,  ((2/100)*FLOOR(MIN(Y$1, 100000),5000)/5000)+MIN((('DOEE Payment Calculator'!$I$12+0.4-($B78+(2/100)*FLOOR(MIN(Y$1, 100000),5000)/5000))/2), 0.4))))</f>
        <v>0.62</v>
      </c>
      <c r="Z78" s="19">
        <f t="shared" ref="Z78" si="1386">$B78+Y78</f>
        <v>1.92</v>
      </c>
      <c r="AA78" s="16">
        <f>IF((IF(OR(AA$1="", $B78=""), 0, IF($B78&gt;'DOEE Payment Calculator'!$I$12, 0,  ((2/100)*FLOOR(MIN(AA$1, 100000),5000)/5000)+MIN((('DOEE Payment Calculator'!$I$12+0.4-($B78+(2/100)*FLOOR(MIN(AA$1, 100000),5000)/5000))/2), 0.4))))+$B78&gt;$B$5+0.2, 0, IF(OR(AA$1="", $B78=""), 0, IF($B78&gt;'DOEE Payment Calculator'!$I$12, 0,  ((2/100)*FLOOR(MIN(AA$1, 100000),5000)/5000)+MIN((('DOEE Payment Calculator'!$I$12+0.4-($B78+(2/100)*FLOOR(MIN(AA$1, 100000),5000)/5000))/2), 0.4))))</f>
        <v>0.64</v>
      </c>
      <c r="AB78" s="19">
        <f t="shared" ref="AB78" si="1387">$B78+AA78</f>
        <v>1.94</v>
      </c>
      <c r="AC78" s="16">
        <f>IF((IF(OR(AC$1="", $B78=""), 0, IF($B78&gt;'DOEE Payment Calculator'!$I$12, 0,  ((2/100)*FLOOR(MIN(AC$1, 100000),5000)/5000)+MIN((('DOEE Payment Calculator'!$I$12+0.4-($B78+(2/100)*FLOOR(MIN(AC$1, 100000),5000)/5000))/2), 0.4))))+$B78&gt;$B$5+0.2, 0, IF(OR(AC$1="", $B78=""), 0, IF($B78&gt;'DOEE Payment Calculator'!$I$12, 0,  ((2/100)*FLOOR(MIN(AC$1, 100000),5000)/5000)+MIN((('DOEE Payment Calculator'!$I$12+0.4-($B78+(2/100)*FLOOR(MIN(AC$1, 100000),5000)/5000))/2), 0.4))))</f>
        <v>0.66</v>
      </c>
      <c r="AD78" s="19">
        <f t="shared" ref="AD78" si="1388">$B78+AC78</f>
        <v>1.96</v>
      </c>
      <c r="AE78" s="16">
        <f>IF((IF(OR(AE$1="", $B78=""), 0, IF($B78&gt;'DOEE Payment Calculator'!$I$12, 0,  ((2/100)*FLOOR(MIN(AE$1, 100000),5000)/5000)+MIN((('DOEE Payment Calculator'!$I$12+0.4-($B78+(2/100)*FLOOR(MIN(AE$1, 100000),5000)/5000))/2), 0.4))))+$B78&gt;$B$5+0.2, 0, IF(OR(AE$1="", $B78=""), 0, IF($B78&gt;'DOEE Payment Calculator'!$I$12, 0,  ((2/100)*FLOOR(MIN(AE$1, 100000),5000)/5000)+MIN((('DOEE Payment Calculator'!$I$12+0.4-($B78+(2/100)*FLOOR(MIN(AE$1, 100000),5000)/5000))/2), 0.4))))</f>
        <v>0.68</v>
      </c>
      <c r="AF78" s="19">
        <f t="shared" ref="AF78" si="1389">$B78+AE78</f>
        <v>1.98</v>
      </c>
      <c r="AG78" s="16">
        <f>IF((IF(OR(AG$1="", $B78=""), 0, IF($B78&gt;'DOEE Payment Calculator'!$I$12, 0,  ((2/100)*FLOOR(MIN(AG$1, 100000),5000)/5000)+MIN((('DOEE Payment Calculator'!$I$12+0.4-($B78+(2/100)*FLOOR(MIN(AG$1, 100000),5000)/5000))/2), 0.4))))+$B78&gt;$B$5+0.2, 0, IF(OR(AG$1="", $B78=""), 0, IF($B78&gt;'DOEE Payment Calculator'!$I$12, 0,  ((2/100)*FLOOR(MIN(AG$1, 100000),5000)/5000)+MIN((('DOEE Payment Calculator'!$I$12+0.4-($B78+(2/100)*FLOOR(MIN(AG$1, 100000),5000)/5000))/2), 0.4))))</f>
        <v>0.7</v>
      </c>
      <c r="AH78" s="19">
        <f t="shared" ref="AH78" si="1390">$B78+AG78</f>
        <v>1.9999999999999998</v>
      </c>
      <c r="AI78" s="16">
        <f>IF((IF(OR(AI$1="", $B78=""), 0, IF($B78&gt;'DOEE Payment Calculator'!$I$12, 0,  ((2/100)*FLOOR(MIN(AI$1, 100000),5000)/5000)+MIN((('DOEE Payment Calculator'!$I$12+0.4-($B78+(2/100)*FLOOR(MIN(AI$1, 100000),5000)/5000))/2), 0.4))))+$B78&gt;$B$5+0.2, 0, IF(OR(AI$1="", $B78=""), 0, IF($B78&gt;'DOEE Payment Calculator'!$I$12, 0,  ((2/100)*FLOOR(MIN(AI$1, 100000),5000)/5000)+MIN((('DOEE Payment Calculator'!$I$12+0.4-($B78+(2/100)*FLOOR(MIN(AI$1, 100000),5000)/5000))/2), 0.4))))</f>
        <v>0.72</v>
      </c>
      <c r="AJ78" s="19">
        <f t="shared" ref="AJ78" si="1391">$B78+AI78</f>
        <v>2.0199999999999996</v>
      </c>
      <c r="AK78" s="16">
        <f>IF((IF(OR(AK$1="", $B78=""), 0, IF($B78&gt;'DOEE Payment Calculator'!$I$12, 0,  ((2/100)*FLOOR(MIN(AK$1, 100000),5000)/5000)+MIN((('DOEE Payment Calculator'!$I$12+0.4-($B78+(2/100)*FLOOR(MIN(AK$1, 100000),5000)/5000))/2), 0.4))))+$B78&gt;$B$5+0.2, 0, IF(OR(AK$1="", $B78=""), 0, IF($B78&gt;'DOEE Payment Calculator'!$I$12, 0,  ((2/100)*FLOOR(MIN(AK$1, 100000),5000)/5000)+MIN((('DOEE Payment Calculator'!$I$12+0.4-($B78+(2/100)*FLOOR(MIN(AK$1, 100000),5000)/5000))/2), 0.4))))</f>
        <v>0.73499999999999988</v>
      </c>
      <c r="AL78" s="19">
        <f t="shared" ref="AL78" si="1392">$B78+AK78</f>
        <v>2.0349999999999997</v>
      </c>
      <c r="AM78" s="16">
        <f>IF((IF(OR(AM$1="", $B78=""), 0, IF($B78&gt;'DOEE Payment Calculator'!$I$12, 0,  ((2/100)*FLOOR(MIN(AM$1, 100000),5000)/5000)+MIN((('DOEE Payment Calculator'!$I$12+0.4-($B78+(2/100)*FLOOR(MIN(AM$1, 100000),5000)/5000))/2), 0.4))))+$B78&gt;$B$5+0.2, 0, IF(OR(AM$1="", $B78=""), 0, IF($B78&gt;'DOEE Payment Calculator'!$I$12, 0,  ((2/100)*FLOOR(MIN(AM$1, 100000),5000)/5000)+MIN((('DOEE Payment Calculator'!$I$12+0.4-($B78+(2/100)*FLOOR(MIN(AM$1, 100000),5000)/5000))/2), 0.4))))</f>
        <v>0.745</v>
      </c>
      <c r="AN78" s="19">
        <f t="shared" ref="AN78" si="1393">$B78+AM78</f>
        <v>2.0449999999999999</v>
      </c>
      <c r="AO78" s="16">
        <f>IF((IF(OR(AO$1="", $B78=""), 0, IF($B78&gt;'DOEE Payment Calculator'!$I$12, 0,  ((2/100)*FLOOR(MIN(AO$1, 100000),5000)/5000)+MIN((('DOEE Payment Calculator'!$I$12+0.4-($B78+(2/100)*FLOOR(MIN(AO$1, 100000),5000)/5000))/2), 0.4))))+$B78&gt;$B$5+0.2, 0, IF(OR(AO$1="", $B78=""), 0, IF($B78&gt;'DOEE Payment Calculator'!$I$12, 0,  ((2/100)*FLOOR(MIN(AO$1, 100000),5000)/5000)+MIN((('DOEE Payment Calculator'!$I$12+0.4-($B78+(2/100)*FLOOR(MIN(AO$1, 100000),5000)/5000))/2), 0.4))))</f>
        <v>0.755</v>
      </c>
      <c r="AP78" s="19">
        <f t="shared" ref="AP78" si="1394">$B78+AO78</f>
        <v>2.0549999999999997</v>
      </c>
      <c r="AQ78" s="16">
        <f>IF((IF(OR(AQ$1="", $B78=""), 0, IF($B78&gt;'DOEE Payment Calculator'!$I$12, 0,  ((2/100)*FLOOR(MIN(AQ$1, 100000),5000)/5000)+MIN((('DOEE Payment Calculator'!$I$12+0.4-($B78+(2/100)*FLOOR(MIN(AQ$1, 100000),5000)/5000))/2), 0.4))))+$B78&gt;$B$5+0.2, 0, IF(OR(AQ$1="", $B78=""), 0, IF($B78&gt;'DOEE Payment Calculator'!$I$12, 0,  ((2/100)*FLOOR(MIN(AQ$1, 100000),5000)/5000)+MIN((('DOEE Payment Calculator'!$I$12+0.4-($B78+(2/100)*FLOOR(MIN(AQ$1, 100000),5000)/5000))/2), 0.4))))</f>
        <v>0.76500000000000001</v>
      </c>
      <c r="AR78" s="19">
        <f t="shared" ref="AR78" si="1395">$B78+AQ78</f>
        <v>2.0649999999999999</v>
      </c>
    </row>
    <row r="79" spans="2:44" ht="16.5" x14ac:dyDescent="0.3">
      <c r="B79" s="16">
        <f t="shared" si="1243"/>
        <v>1.2899999999999998</v>
      </c>
      <c r="C79" s="16">
        <f>IF((IF(OR(C$1="", $B79=""), 0, IF($B79&gt;'DOEE Payment Calculator'!$I$12, 0,  ((2/100)*FLOOR(MIN(C$1, 100000),5000)/5000)+MIN((('DOEE Payment Calculator'!$I$12+0.4-($B79+(2/100)*FLOOR(MIN(C$1, 100000),5000)/5000))/2), 0.4))))+$B79&gt;$B$5+0.2, 0, IF(OR(C$1="", $B79=""), 0, IF($B79&gt;'DOEE Payment Calculator'!$I$12, 0,  ((2/100)*FLOOR(MIN(C$1, 100000),5000)/5000)+MIN((('DOEE Payment Calculator'!$I$12+0.4-($B79+(2/100)*FLOOR(MIN(C$1, 100000),5000)/5000))/2), 0.4))))</f>
        <v>0.4</v>
      </c>
      <c r="D79" s="19">
        <f t="shared" si="1203"/>
        <v>1.69</v>
      </c>
      <c r="E79" s="16">
        <f>IF((IF(OR(E$1="", $B79=""), 0, IF($B79&gt;'DOEE Payment Calculator'!$I$12, 0,  ((2/100)*FLOOR(MIN(E$1, 100000),5000)/5000)+MIN((('DOEE Payment Calculator'!$I$12+0.4-($B79+(2/100)*FLOOR(MIN(E$1, 100000),5000)/5000))/2), 0.4))))+$B79&gt;$B$5+0.2, 0, IF(OR(E$1="", $B79=""), 0, IF($B79&gt;'DOEE Payment Calculator'!$I$12, 0,  ((2/100)*FLOOR(MIN(E$1, 100000),5000)/5000)+MIN((('DOEE Payment Calculator'!$I$12+0.4-($B79+(2/100)*FLOOR(MIN(E$1, 100000),5000)/5000))/2), 0.4))))</f>
        <v>0.42000000000000004</v>
      </c>
      <c r="F79" s="19">
        <f t="shared" si="1223"/>
        <v>1.71</v>
      </c>
      <c r="G79" s="16">
        <f>IF((IF(OR(G$1="", $B79=""), 0, IF($B79&gt;'DOEE Payment Calculator'!$I$12, 0,  ((2/100)*FLOOR(MIN(G$1, 100000),5000)/5000)+MIN((('DOEE Payment Calculator'!$I$12+0.4-($B79+(2/100)*FLOOR(MIN(G$1, 100000),5000)/5000))/2), 0.4))))+$B79&gt;$B$5+0.2, 0, IF(OR(G$1="", $B79=""), 0, IF($B79&gt;'DOEE Payment Calculator'!$I$12, 0,  ((2/100)*FLOOR(MIN(G$1, 100000),5000)/5000)+MIN((('DOEE Payment Calculator'!$I$12+0.4-($B79+(2/100)*FLOOR(MIN(G$1, 100000),5000)/5000))/2), 0.4))))</f>
        <v>0.44</v>
      </c>
      <c r="H79" s="19">
        <f t="shared" ref="H79" si="1396">$B79+G79</f>
        <v>1.7299999999999998</v>
      </c>
      <c r="I79" s="16">
        <f>IF((IF(OR(I$1="", $B79=""), 0, IF($B79&gt;'DOEE Payment Calculator'!$I$12, 0,  ((2/100)*FLOOR(MIN(I$1, 100000),5000)/5000)+MIN((('DOEE Payment Calculator'!$I$12+0.4-($B79+(2/100)*FLOOR(MIN(I$1, 100000),5000)/5000))/2), 0.4))))+$B79&gt;$B$5+0.2, 0, IF(OR(I$1="", $B79=""), 0, IF($B79&gt;'DOEE Payment Calculator'!$I$12, 0,  ((2/100)*FLOOR(MIN(I$1, 100000),5000)/5000)+MIN((('DOEE Payment Calculator'!$I$12+0.4-($B79+(2/100)*FLOOR(MIN(I$1, 100000),5000)/5000))/2), 0.4))))</f>
        <v>0.46</v>
      </c>
      <c r="J79" s="19">
        <f t="shared" ref="J79" si="1397">$B79+I79</f>
        <v>1.7499999999999998</v>
      </c>
      <c r="K79" s="16">
        <f>IF((IF(OR(K$1="", $B79=""), 0, IF($B79&gt;'DOEE Payment Calculator'!$I$12, 0,  ((2/100)*FLOOR(MIN(K$1, 100000),5000)/5000)+MIN((('DOEE Payment Calculator'!$I$12+0.4-($B79+(2/100)*FLOOR(MIN(K$1, 100000),5000)/5000))/2), 0.4))))+$B79&gt;$B$5+0.2, 0, IF(OR(K$1="", $B79=""), 0, IF($B79&gt;'DOEE Payment Calculator'!$I$12, 0,  ((2/100)*FLOOR(MIN(K$1, 100000),5000)/5000)+MIN((('DOEE Payment Calculator'!$I$12+0.4-($B79+(2/100)*FLOOR(MIN(K$1, 100000),5000)/5000))/2), 0.4))))</f>
        <v>0.48000000000000004</v>
      </c>
      <c r="L79" s="19">
        <f t="shared" ref="L79" si="1398">$B79+K79</f>
        <v>1.7699999999999998</v>
      </c>
      <c r="M79" s="16">
        <f>IF((IF(OR(M$1="", $B79=""), 0, IF($B79&gt;'DOEE Payment Calculator'!$I$12, 0,  ((2/100)*FLOOR(MIN(M$1, 100000),5000)/5000)+MIN((('DOEE Payment Calculator'!$I$12+0.4-($B79+(2/100)*FLOOR(MIN(M$1, 100000),5000)/5000))/2), 0.4))))+$B79&gt;$B$5+0.2, 0, IF(OR(M$1="", $B79=""), 0, IF($B79&gt;'DOEE Payment Calculator'!$I$12, 0,  ((2/100)*FLOOR(MIN(M$1, 100000),5000)/5000)+MIN((('DOEE Payment Calculator'!$I$12+0.4-($B79+(2/100)*FLOOR(MIN(M$1, 100000),5000)/5000))/2), 0.4))))</f>
        <v>0.5</v>
      </c>
      <c r="N79" s="19">
        <f t="shared" ref="N79" si="1399">$B79+M79</f>
        <v>1.7899999999999998</v>
      </c>
      <c r="O79" s="16">
        <f>IF((IF(OR(O$1="", $B79=""), 0, IF($B79&gt;'DOEE Payment Calculator'!$I$12, 0,  ((2/100)*FLOOR(MIN(O$1, 100000),5000)/5000)+MIN((('DOEE Payment Calculator'!$I$12+0.4-($B79+(2/100)*FLOOR(MIN(O$1, 100000),5000)/5000))/2), 0.4))))+$B79&gt;$B$5+0.2, 0, IF(OR(O$1="", $B79=""), 0, IF($B79&gt;'DOEE Payment Calculator'!$I$12, 0,  ((2/100)*FLOOR(MIN(O$1, 100000),5000)/5000)+MIN((('DOEE Payment Calculator'!$I$12+0.4-($B79+(2/100)*FLOOR(MIN(O$1, 100000),5000)/5000))/2), 0.4))))</f>
        <v>0.52</v>
      </c>
      <c r="P79" s="19">
        <f t="shared" ref="P79" si="1400">$B79+O79</f>
        <v>1.8099999999999998</v>
      </c>
      <c r="Q79" s="16">
        <f>IF((IF(OR(Q$1="", $B79=""), 0, IF($B79&gt;'DOEE Payment Calculator'!$I$12, 0,  ((2/100)*FLOOR(MIN(Q$1, 100000),5000)/5000)+MIN((('DOEE Payment Calculator'!$I$12+0.4-($B79+(2/100)*FLOOR(MIN(Q$1, 100000),5000)/5000))/2), 0.4))))+$B79&gt;$B$5+0.2, 0, IF(OR(Q$1="", $B79=""), 0, IF($B79&gt;'DOEE Payment Calculator'!$I$12, 0,  ((2/100)*FLOOR(MIN(Q$1, 100000),5000)/5000)+MIN((('DOEE Payment Calculator'!$I$12+0.4-($B79+(2/100)*FLOOR(MIN(Q$1, 100000),5000)/5000))/2), 0.4))))</f>
        <v>0.54</v>
      </c>
      <c r="R79" s="19">
        <f t="shared" ref="R79" si="1401">$B79+Q79</f>
        <v>1.8299999999999998</v>
      </c>
      <c r="S79" s="16">
        <f>IF((IF(OR(S$1="", $B79=""), 0, IF($B79&gt;'DOEE Payment Calculator'!$I$12, 0,  ((2/100)*FLOOR(MIN(S$1, 100000),5000)/5000)+MIN((('DOEE Payment Calculator'!$I$12+0.4-($B79+(2/100)*FLOOR(MIN(S$1, 100000),5000)/5000))/2), 0.4))))+$B79&gt;$B$5+0.2, 0, IF(OR(S$1="", $B79=""), 0, IF($B79&gt;'DOEE Payment Calculator'!$I$12, 0,  ((2/100)*FLOOR(MIN(S$1, 100000),5000)/5000)+MIN((('DOEE Payment Calculator'!$I$12+0.4-($B79+(2/100)*FLOOR(MIN(S$1, 100000),5000)/5000))/2), 0.4))))</f>
        <v>0.56000000000000005</v>
      </c>
      <c r="T79" s="19">
        <f t="shared" ref="T79" si="1402">$B79+S79</f>
        <v>1.8499999999999999</v>
      </c>
      <c r="U79" s="16">
        <f>IF((IF(OR(U$1="", $B79=""), 0, IF($B79&gt;'DOEE Payment Calculator'!$I$12, 0,  ((2/100)*FLOOR(MIN(U$1, 100000),5000)/5000)+MIN((('DOEE Payment Calculator'!$I$12+0.4-($B79+(2/100)*FLOOR(MIN(U$1, 100000),5000)/5000))/2), 0.4))))+$B79&gt;$B$5+0.2, 0, IF(OR(U$1="", $B79=""), 0, IF($B79&gt;'DOEE Payment Calculator'!$I$12, 0,  ((2/100)*FLOOR(MIN(U$1, 100000),5000)/5000)+MIN((('DOEE Payment Calculator'!$I$12+0.4-($B79+(2/100)*FLOOR(MIN(U$1, 100000),5000)/5000))/2), 0.4))))</f>
        <v>0.58000000000000007</v>
      </c>
      <c r="V79" s="19">
        <f t="shared" ref="V79" si="1403">$B79+U79</f>
        <v>1.8699999999999999</v>
      </c>
      <c r="W79" s="16">
        <f>IF((IF(OR(W$1="", $B79=""), 0, IF($B79&gt;'DOEE Payment Calculator'!$I$12, 0,  ((2/100)*FLOOR(MIN(W$1, 100000),5000)/5000)+MIN((('DOEE Payment Calculator'!$I$12+0.4-($B79+(2/100)*FLOOR(MIN(W$1, 100000),5000)/5000))/2), 0.4))))+$B79&gt;$B$5+0.2, 0, IF(OR(W$1="", $B79=""), 0, IF($B79&gt;'DOEE Payment Calculator'!$I$12, 0,  ((2/100)*FLOOR(MIN(W$1, 100000),5000)/5000)+MIN((('DOEE Payment Calculator'!$I$12+0.4-($B79+(2/100)*FLOOR(MIN(W$1, 100000),5000)/5000))/2), 0.4))))</f>
        <v>0.60000000000000009</v>
      </c>
      <c r="X79" s="19">
        <f t="shared" ref="X79" si="1404">$B79+W79</f>
        <v>1.89</v>
      </c>
      <c r="Y79" s="16">
        <f>IF((IF(OR(Y$1="", $B79=""), 0, IF($B79&gt;'DOEE Payment Calculator'!$I$12, 0,  ((2/100)*FLOOR(MIN(Y$1, 100000),5000)/5000)+MIN((('DOEE Payment Calculator'!$I$12+0.4-($B79+(2/100)*FLOOR(MIN(Y$1, 100000),5000)/5000))/2), 0.4))))+$B79&gt;$B$5+0.2, 0, IF(OR(Y$1="", $B79=""), 0, IF($B79&gt;'DOEE Payment Calculator'!$I$12, 0,  ((2/100)*FLOOR(MIN(Y$1, 100000),5000)/5000)+MIN((('DOEE Payment Calculator'!$I$12+0.4-($B79+(2/100)*FLOOR(MIN(Y$1, 100000),5000)/5000))/2), 0.4))))</f>
        <v>0.62</v>
      </c>
      <c r="Z79" s="19">
        <f t="shared" ref="Z79" si="1405">$B79+Y79</f>
        <v>1.9099999999999997</v>
      </c>
      <c r="AA79" s="16">
        <f>IF((IF(OR(AA$1="", $B79=""), 0, IF($B79&gt;'DOEE Payment Calculator'!$I$12, 0,  ((2/100)*FLOOR(MIN(AA$1, 100000),5000)/5000)+MIN((('DOEE Payment Calculator'!$I$12+0.4-($B79+(2/100)*FLOOR(MIN(AA$1, 100000),5000)/5000))/2), 0.4))))+$B79&gt;$B$5+0.2, 0, IF(OR(AA$1="", $B79=""), 0, IF($B79&gt;'DOEE Payment Calculator'!$I$12, 0,  ((2/100)*FLOOR(MIN(AA$1, 100000),5000)/5000)+MIN((('DOEE Payment Calculator'!$I$12+0.4-($B79+(2/100)*FLOOR(MIN(AA$1, 100000),5000)/5000))/2), 0.4))))</f>
        <v>0.64</v>
      </c>
      <c r="AB79" s="19">
        <f t="shared" ref="AB79" si="1406">$B79+AA79</f>
        <v>1.9299999999999997</v>
      </c>
      <c r="AC79" s="16">
        <f>IF((IF(OR(AC$1="", $B79=""), 0, IF($B79&gt;'DOEE Payment Calculator'!$I$12, 0,  ((2/100)*FLOOR(MIN(AC$1, 100000),5000)/5000)+MIN((('DOEE Payment Calculator'!$I$12+0.4-($B79+(2/100)*FLOOR(MIN(AC$1, 100000),5000)/5000))/2), 0.4))))+$B79&gt;$B$5+0.2, 0, IF(OR(AC$1="", $B79=""), 0, IF($B79&gt;'DOEE Payment Calculator'!$I$12, 0,  ((2/100)*FLOOR(MIN(AC$1, 100000),5000)/5000)+MIN((('DOEE Payment Calculator'!$I$12+0.4-($B79+(2/100)*FLOOR(MIN(AC$1, 100000),5000)/5000))/2), 0.4))))</f>
        <v>0.66</v>
      </c>
      <c r="AD79" s="19">
        <f t="shared" ref="AD79" si="1407">$B79+AC79</f>
        <v>1.9499999999999997</v>
      </c>
      <c r="AE79" s="16">
        <f>IF((IF(OR(AE$1="", $B79=""), 0, IF($B79&gt;'DOEE Payment Calculator'!$I$12, 0,  ((2/100)*FLOOR(MIN(AE$1, 100000),5000)/5000)+MIN((('DOEE Payment Calculator'!$I$12+0.4-($B79+(2/100)*FLOOR(MIN(AE$1, 100000),5000)/5000))/2), 0.4))))+$B79&gt;$B$5+0.2, 0, IF(OR(AE$1="", $B79=""), 0, IF($B79&gt;'DOEE Payment Calculator'!$I$12, 0,  ((2/100)*FLOOR(MIN(AE$1, 100000),5000)/5000)+MIN((('DOEE Payment Calculator'!$I$12+0.4-($B79+(2/100)*FLOOR(MIN(AE$1, 100000),5000)/5000))/2), 0.4))))</f>
        <v>0.68</v>
      </c>
      <c r="AF79" s="19">
        <f t="shared" ref="AF79" si="1408">$B79+AE79</f>
        <v>1.9699999999999998</v>
      </c>
      <c r="AG79" s="16">
        <f>IF((IF(OR(AG$1="", $B79=""), 0, IF($B79&gt;'DOEE Payment Calculator'!$I$12, 0,  ((2/100)*FLOOR(MIN(AG$1, 100000),5000)/5000)+MIN((('DOEE Payment Calculator'!$I$12+0.4-($B79+(2/100)*FLOOR(MIN(AG$1, 100000),5000)/5000))/2), 0.4))))+$B79&gt;$B$5+0.2, 0, IF(OR(AG$1="", $B79=""), 0, IF($B79&gt;'DOEE Payment Calculator'!$I$12, 0,  ((2/100)*FLOOR(MIN(AG$1, 100000),5000)/5000)+MIN((('DOEE Payment Calculator'!$I$12+0.4-($B79+(2/100)*FLOOR(MIN(AG$1, 100000),5000)/5000))/2), 0.4))))</f>
        <v>0.7</v>
      </c>
      <c r="AH79" s="19">
        <f t="shared" ref="AH79" si="1409">$B79+AG79</f>
        <v>1.9899999999999998</v>
      </c>
      <c r="AI79" s="16">
        <f>IF((IF(OR(AI$1="", $B79=""), 0, IF($B79&gt;'DOEE Payment Calculator'!$I$12, 0,  ((2/100)*FLOOR(MIN(AI$1, 100000),5000)/5000)+MIN((('DOEE Payment Calculator'!$I$12+0.4-($B79+(2/100)*FLOOR(MIN(AI$1, 100000),5000)/5000))/2), 0.4))))+$B79&gt;$B$5+0.2, 0, IF(OR(AI$1="", $B79=""), 0, IF($B79&gt;'DOEE Payment Calculator'!$I$12, 0,  ((2/100)*FLOOR(MIN(AI$1, 100000),5000)/5000)+MIN((('DOEE Payment Calculator'!$I$12+0.4-($B79+(2/100)*FLOOR(MIN(AI$1, 100000),5000)/5000))/2), 0.4))))</f>
        <v>0.72</v>
      </c>
      <c r="AJ79" s="19">
        <f t="shared" ref="AJ79" si="1410">$B79+AI79</f>
        <v>2.0099999999999998</v>
      </c>
      <c r="AK79" s="16">
        <f>IF((IF(OR(AK$1="", $B79=""), 0, IF($B79&gt;'DOEE Payment Calculator'!$I$12, 0,  ((2/100)*FLOOR(MIN(AK$1, 100000),5000)/5000)+MIN((('DOEE Payment Calculator'!$I$12+0.4-($B79+(2/100)*FLOOR(MIN(AK$1, 100000),5000)/5000))/2), 0.4))))+$B79&gt;$B$5+0.2, 0, IF(OR(AK$1="", $B79=""), 0, IF($B79&gt;'DOEE Payment Calculator'!$I$12, 0,  ((2/100)*FLOOR(MIN(AK$1, 100000),5000)/5000)+MIN((('DOEE Payment Calculator'!$I$12+0.4-($B79+(2/100)*FLOOR(MIN(AK$1, 100000),5000)/5000))/2), 0.4))))</f>
        <v>0.74</v>
      </c>
      <c r="AL79" s="19">
        <f t="shared" ref="AL79" si="1411">$B79+AK79</f>
        <v>2.0299999999999998</v>
      </c>
      <c r="AM79" s="16">
        <f>IF((IF(OR(AM$1="", $B79=""), 0, IF($B79&gt;'DOEE Payment Calculator'!$I$12, 0,  ((2/100)*FLOOR(MIN(AM$1, 100000),5000)/5000)+MIN((('DOEE Payment Calculator'!$I$12+0.4-($B79+(2/100)*FLOOR(MIN(AM$1, 100000),5000)/5000))/2), 0.4))))+$B79&gt;$B$5+0.2, 0, IF(OR(AM$1="", $B79=""), 0, IF($B79&gt;'DOEE Payment Calculator'!$I$12, 0,  ((2/100)*FLOOR(MIN(AM$1, 100000),5000)/5000)+MIN((('DOEE Payment Calculator'!$I$12+0.4-($B79+(2/100)*FLOOR(MIN(AM$1, 100000),5000)/5000))/2), 0.4))))</f>
        <v>0.74999999999999989</v>
      </c>
      <c r="AN79" s="19">
        <f t="shared" ref="AN79" si="1412">$B79+AM79</f>
        <v>2.0399999999999996</v>
      </c>
      <c r="AO79" s="16">
        <f>IF((IF(OR(AO$1="", $B79=""), 0, IF($B79&gt;'DOEE Payment Calculator'!$I$12, 0,  ((2/100)*FLOOR(MIN(AO$1, 100000),5000)/5000)+MIN((('DOEE Payment Calculator'!$I$12+0.4-($B79+(2/100)*FLOOR(MIN(AO$1, 100000),5000)/5000))/2), 0.4))))+$B79&gt;$B$5+0.2, 0, IF(OR(AO$1="", $B79=""), 0, IF($B79&gt;'DOEE Payment Calculator'!$I$12, 0,  ((2/100)*FLOOR(MIN(AO$1, 100000),5000)/5000)+MIN((('DOEE Payment Calculator'!$I$12+0.4-($B79+(2/100)*FLOOR(MIN(AO$1, 100000),5000)/5000))/2), 0.4))))</f>
        <v>0.7599999999999999</v>
      </c>
      <c r="AP79" s="19">
        <f t="shared" ref="AP79" si="1413">$B79+AO79</f>
        <v>2.0499999999999998</v>
      </c>
      <c r="AQ79" s="16">
        <f>IF((IF(OR(AQ$1="", $B79=""), 0, IF($B79&gt;'DOEE Payment Calculator'!$I$12, 0,  ((2/100)*FLOOR(MIN(AQ$1, 100000),5000)/5000)+MIN((('DOEE Payment Calculator'!$I$12+0.4-($B79+(2/100)*FLOOR(MIN(AQ$1, 100000),5000)/5000))/2), 0.4))))+$B79&gt;$B$5+0.2, 0, IF(OR(AQ$1="", $B79=""), 0, IF($B79&gt;'DOEE Payment Calculator'!$I$12, 0,  ((2/100)*FLOOR(MIN(AQ$1, 100000),5000)/5000)+MIN((('DOEE Payment Calculator'!$I$12+0.4-($B79+(2/100)*FLOOR(MIN(AQ$1, 100000),5000)/5000))/2), 0.4))))</f>
        <v>0.76999999999999991</v>
      </c>
      <c r="AR79" s="19">
        <f t="shared" ref="AR79" si="1414">$B79+AQ79</f>
        <v>2.0599999999999996</v>
      </c>
    </row>
    <row r="80" spans="2:44" ht="16.5" x14ac:dyDescent="0.3">
      <c r="B80" s="16">
        <f t="shared" si="1243"/>
        <v>1.2799999999999998</v>
      </c>
      <c r="C80" s="16">
        <f>IF((IF(OR(C$1="", $B80=""), 0, IF($B80&gt;'DOEE Payment Calculator'!$I$12, 0,  ((2/100)*FLOOR(MIN(C$1, 100000),5000)/5000)+MIN((('DOEE Payment Calculator'!$I$12+0.4-($B80+(2/100)*FLOOR(MIN(C$1, 100000),5000)/5000))/2), 0.4))))+$B80&gt;$B$5+0.2, 0, IF(OR(C$1="", $B80=""), 0, IF($B80&gt;'DOEE Payment Calculator'!$I$12, 0,  ((2/100)*FLOOR(MIN(C$1, 100000),5000)/5000)+MIN((('DOEE Payment Calculator'!$I$12+0.4-($B80+(2/100)*FLOOR(MIN(C$1, 100000),5000)/5000))/2), 0.4))))</f>
        <v>0.4</v>
      </c>
      <c r="D80" s="19">
        <f t="shared" si="1203"/>
        <v>1.6799999999999997</v>
      </c>
      <c r="E80" s="16">
        <f>IF((IF(OR(E$1="", $B80=""), 0, IF($B80&gt;'DOEE Payment Calculator'!$I$12, 0,  ((2/100)*FLOOR(MIN(E$1, 100000),5000)/5000)+MIN((('DOEE Payment Calculator'!$I$12+0.4-($B80+(2/100)*FLOOR(MIN(E$1, 100000),5000)/5000))/2), 0.4))))+$B80&gt;$B$5+0.2, 0, IF(OR(E$1="", $B80=""), 0, IF($B80&gt;'DOEE Payment Calculator'!$I$12, 0,  ((2/100)*FLOOR(MIN(E$1, 100000),5000)/5000)+MIN((('DOEE Payment Calculator'!$I$12+0.4-($B80+(2/100)*FLOOR(MIN(E$1, 100000),5000)/5000))/2), 0.4))))</f>
        <v>0.42000000000000004</v>
      </c>
      <c r="F80" s="19">
        <f t="shared" si="1223"/>
        <v>1.6999999999999997</v>
      </c>
      <c r="G80" s="16">
        <f>IF((IF(OR(G$1="", $B80=""), 0, IF($B80&gt;'DOEE Payment Calculator'!$I$12, 0,  ((2/100)*FLOOR(MIN(G$1, 100000),5000)/5000)+MIN((('DOEE Payment Calculator'!$I$12+0.4-($B80+(2/100)*FLOOR(MIN(G$1, 100000),5000)/5000))/2), 0.4))))+$B80&gt;$B$5+0.2, 0, IF(OR(G$1="", $B80=""), 0, IF($B80&gt;'DOEE Payment Calculator'!$I$12, 0,  ((2/100)*FLOOR(MIN(G$1, 100000),5000)/5000)+MIN((('DOEE Payment Calculator'!$I$12+0.4-($B80+(2/100)*FLOOR(MIN(G$1, 100000),5000)/5000))/2), 0.4))))</f>
        <v>0.44</v>
      </c>
      <c r="H80" s="19">
        <f t="shared" ref="H80" si="1415">$B80+G80</f>
        <v>1.7199999999999998</v>
      </c>
      <c r="I80" s="16">
        <f>IF((IF(OR(I$1="", $B80=""), 0, IF($B80&gt;'DOEE Payment Calculator'!$I$12, 0,  ((2/100)*FLOOR(MIN(I$1, 100000),5000)/5000)+MIN((('DOEE Payment Calculator'!$I$12+0.4-($B80+(2/100)*FLOOR(MIN(I$1, 100000),5000)/5000))/2), 0.4))))+$B80&gt;$B$5+0.2, 0, IF(OR(I$1="", $B80=""), 0, IF($B80&gt;'DOEE Payment Calculator'!$I$12, 0,  ((2/100)*FLOOR(MIN(I$1, 100000),5000)/5000)+MIN((('DOEE Payment Calculator'!$I$12+0.4-($B80+(2/100)*FLOOR(MIN(I$1, 100000),5000)/5000))/2), 0.4))))</f>
        <v>0.46</v>
      </c>
      <c r="J80" s="19">
        <f t="shared" ref="J80" si="1416">$B80+I80</f>
        <v>1.7399999999999998</v>
      </c>
      <c r="K80" s="16">
        <f>IF((IF(OR(K$1="", $B80=""), 0, IF($B80&gt;'DOEE Payment Calculator'!$I$12, 0,  ((2/100)*FLOOR(MIN(K$1, 100000),5000)/5000)+MIN((('DOEE Payment Calculator'!$I$12+0.4-($B80+(2/100)*FLOOR(MIN(K$1, 100000),5000)/5000))/2), 0.4))))+$B80&gt;$B$5+0.2, 0, IF(OR(K$1="", $B80=""), 0, IF($B80&gt;'DOEE Payment Calculator'!$I$12, 0,  ((2/100)*FLOOR(MIN(K$1, 100000),5000)/5000)+MIN((('DOEE Payment Calculator'!$I$12+0.4-($B80+(2/100)*FLOOR(MIN(K$1, 100000),5000)/5000))/2), 0.4))))</f>
        <v>0.48000000000000004</v>
      </c>
      <c r="L80" s="19">
        <f t="shared" ref="L80" si="1417">$B80+K80</f>
        <v>1.7599999999999998</v>
      </c>
      <c r="M80" s="16">
        <f>IF((IF(OR(M$1="", $B80=""), 0, IF($B80&gt;'DOEE Payment Calculator'!$I$12, 0,  ((2/100)*FLOOR(MIN(M$1, 100000),5000)/5000)+MIN((('DOEE Payment Calculator'!$I$12+0.4-($B80+(2/100)*FLOOR(MIN(M$1, 100000),5000)/5000))/2), 0.4))))+$B80&gt;$B$5+0.2, 0, IF(OR(M$1="", $B80=""), 0, IF($B80&gt;'DOEE Payment Calculator'!$I$12, 0,  ((2/100)*FLOOR(MIN(M$1, 100000),5000)/5000)+MIN((('DOEE Payment Calculator'!$I$12+0.4-($B80+(2/100)*FLOOR(MIN(M$1, 100000),5000)/5000))/2), 0.4))))</f>
        <v>0.5</v>
      </c>
      <c r="N80" s="19">
        <f t="shared" ref="N80" si="1418">$B80+M80</f>
        <v>1.7799999999999998</v>
      </c>
      <c r="O80" s="16">
        <f>IF((IF(OR(O$1="", $B80=""), 0, IF($B80&gt;'DOEE Payment Calculator'!$I$12, 0,  ((2/100)*FLOOR(MIN(O$1, 100000),5000)/5000)+MIN((('DOEE Payment Calculator'!$I$12+0.4-($B80+(2/100)*FLOOR(MIN(O$1, 100000),5000)/5000))/2), 0.4))))+$B80&gt;$B$5+0.2, 0, IF(OR(O$1="", $B80=""), 0, IF($B80&gt;'DOEE Payment Calculator'!$I$12, 0,  ((2/100)*FLOOR(MIN(O$1, 100000),5000)/5000)+MIN((('DOEE Payment Calculator'!$I$12+0.4-($B80+(2/100)*FLOOR(MIN(O$1, 100000),5000)/5000))/2), 0.4))))</f>
        <v>0.52</v>
      </c>
      <c r="P80" s="19">
        <f t="shared" ref="P80" si="1419">$B80+O80</f>
        <v>1.7999999999999998</v>
      </c>
      <c r="Q80" s="16">
        <f>IF((IF(OR(Q$1="", $B80=""), 0, IF($B80&gt;'DOEE Payment Calculator'!$I$12, 0,  ((2/100)*FLOOR(MIN(Q$1, 100000),5000)/5000)+MIN((('DOEE Payment Calculator'!$I$12+0.4-($B80+(2/100)*FLOOR(MIN(Q$1, 100000),5000)/5000))/2), 0.4))))+$B80&gt;$B$5+0.2, 0, IF(OR(Q$1="", $B80=""), 0, IF($B80&gt;'DOEE Payment Calculator'!$I$12, 0,  ((2/100)*FLOOR(MIN(Q$1, 100000),5000)/5000)+MIN((('DOEE Payment Calculator'!$I$12+0.4-($B80+(2/100)*FLOOR(MIN(Q$1, 100000),5000)/5000))/2), 0.4))))</f>
        <v>0.54</v>
      </c>
      <c r="R80" s="19">
        <f t="shared" ref="R80" si="1420">$B80+Q80</f>
        <v>1.8199999999999998</v>
      </c>
      <c r="S80" s="16">
        <f>IF((IF(OR(S$1="", $B80=""), 0, IF($B80&gt;'DOEE Payment Calculator'!$I$12, 0,  ((2/100)*FLOOR(MIN(S$1, 100000),5000)/5000)+MIN((('DOEE Payment Calculator'!$I$12+0.4-($B80+(2/100)*FLOOR(MIN(S$1, 100000),5000)/5000))/2), 0.4))))+$B80&gt;$B$5+0.2, 0, IF(OR(S$1="", $B80=""), 0, IF($B80&gt;'DOEE Payment Calculator'!$I$12, 0,  ((2/100)*FLOOR(MIN(S$1, 100000),5000)/5000)+MIN((('DOEE Payment Calculator'!$I$12+0.4-($B80+(2/100)*FLOOR(MIN(S$1, 100000),5000)/5000))/2), 0.4))))</f>
        <v>0.56000000000000005</v>
      </c>
      <c r="T80" s="19">
        <f t="shared" ref="T80" si="1421">$B80+S80</f>
        <v>1.8399999999999999</v>
      </c>
      <c r="U80" s="16">
        <f>IF((IF(OR(U$1="", $B80=""), 0, IF($B80&gt;'DOEE Payment Calculator'!$I$12, 0,  ((2/100)*FLOOR(MIN(U$1, 100000),5000)/5000)+MIN((('DOEE Payment Calculator'!$I$12+0.4-($B80+(2/100)*FLOOR(MIN(U$1, 100000),5000)/5000))/2), 0.4))))+$B80&gt;$B$5+0.2, 0, IF(OR(U$1="", $B80=""), 0, IF($B80&gt;'DOEE Payment Calculator'!$I$12, 0,  ((2/100)*FLOOR(MIN(U$1, 100000),5000)/5000)+MIN((('DOEE Payment Calculator'!$I$12+0.4-($B80+(2/100)*FLOOR(MIN(U$1, 100000),5000)/5000))/2), 0.4))))</f>
        <v>0.58000000000000007</v>
      </c>
      <c r="V80" s="19">
        <f t="shared" ref="V80" si="1422">$B80+U80</f>
        <v>1.8599999999999999</v>
      </c>
      <c r="W80" s="16">
        <f>IF((IF(OR(W$1="", $B80=""), 0, IF($B80&gt;'DOEE Payment Calculator'!$I$12, 0,  ((2/100)*FLOOR(MIN(W$1, 100000),5000)/5000)+MIN((('DOEE Payment Calculator'!$I$12+0.4-($B80+(2/100)*FLOOR(MIN(W$1, 100000),5000)/5000))/2), 0.4))))+$B80&gt;$B$5+0.2, 0, IF(OR(W$1="", $B80=""), 0, IF($B80&gt;'DOEE Payment Calculator'!$I$12, 0,  ((2/100)*FLOOR(MIN(W$1, 100000),5000)/5000)+MIN((('DOEE Payment Calculator'!$I$12+0.4-($B80+(2/100)*FLOOR(MIN(W$1, 100000),5000)/5000))/2), 0.4))))</f>
        <v>0.60000000000000009</v>
      </c>
      <c r="X80" s="19">
        <f t="shared" ref="X80" si="1423">$B80+W80</f>
        <v>1.88</v>
      </c>
      <c r="Y80" s="16">
        <f>IF((IF(OR(Y$1="", $B80=""), 0, IF($B80&gt;'DOEE Payment Calculator'!$I$12, 0,  ((2/100)*FLOOR(MIN(Y$1, 100000),5000)/5000)+MIN((('DOEE Payment Calculator'!$I$12+0.4-($B80+(2/100)*FLOOR(MIN(Y$1, 100000),5000)/5000))/2), 0.4))))+$B80&gt;$B$5+0.2, 0, IF(OR(Y$1="", $B80=""), 0, IF($B80&gt;'DOEE Payment Calculator'!$I$12, 0,  ((2/100)*FLOOR(MIN(Y$1, 100000),5000)/5000)+MIN((('DOEE Payment Calculator'!$I$12+0.4-($B80+(2/100)*FLOOR(MIN(Y$1, 100000),5000)/5000))/2), 0.4))))</f>
        <v>0.62</v>
      </c>
      <c r="Z80" s="19">
        <f t="shared" ref="Z80" si="1424">$B80+Y80</f>
        <v>1.9</v>
      </c>
      <c r="AA80" s="16">
        <f>IF((IF(OR(AA$1="", $B80=""), 0, IF($B80&gt;'DOEE Payment Calculator'!$I$12, 0,  ((2/100)*FLOOR(MIN(AA$1, 100000),5000)/5000)+MIN((('DOEE Payment Calculator'!$I$12+0.4-($B80+(2/100)*FLOOR(MIN(AA$1, 100000),5000)/5000))/2), 0.4))))+$B80&gt;$B$5+0.2, 0, IF(OR(AA$1="", $B80=""), 0, IF($B80&gt;'DOEE Payment Calculator'!$I$12, 0,  ((2/100)*FLOOR(MIN(AA$1, 100000),5000)/5000)+MIN((('DOEE Payment Calculator'!$I$12+0.4-($B80+(2/100)*FLOOR(MIN(AA$1, 100000),5000)/5000))/2), 0.4))))</f>
        <v>0.64</v>
      </c>
      <c r="AB80" s="19">
        <f t="shared" ref="AB80" si="1425">$B80+AA80</f>
        <v>1.92</v>
      </c>
      <c r="AC80" s="16">
        <f>IF((IF(OR(AC$1="", $B80=""), 0, IF($B80&gt;'DOEE Payment Calculator'!$I$12, 0,  ((2/100)*FLOOR(MIN(AC$1, 100000),5000)/5000)+MIN((('DOEE Payment Calculator'!$I$12+0.4-($B80+(2/100)*FLOOR(MIN(AC$1, 100000),5000)/5000))/2), 0.4))))+$B80&gt;$B$5+0.2, 0, IF(OR(AC$1="", $B80=""), 0, IF($B80&gt;'DOEE Payment Calculator'!$I$12, 0,  ((2/100)*FLOOR(MIN(AC$1, 100000),5000)/5000)+MIN((('DOEE Payment Calculator'!$I$12+0.4-($B80+(2/100)*FLOOR(MIN(AC$1, 100000),5000)/5000))/2), 0.4))))</f>
        <v>0.66</v>
      </c>
      <c r="AD80" s="19">
        <f t="shared" ref="AD80" si="1426">$B80+AC80</f>
        <v>1.94</v>
      </c>
      <c r="AE80" s="16">
        <f>IF((IF(OR(AE$1="", $B80=""), 0, IF($B80&gt;'DOEE Payment Calculator'!$I$12, 0,  ((2/100)*FLOOR(MIN(AE$1, 100000),5000)/5000)+MIN((('DOEE Payment Calculator'!$I$12+0.4-($B80+(2/100)*FLOOR(MIN(AE$1, 100000),5000)/5000))/2), 0.4))))+$B80&gt;$B$5+0.2, 0, IF(OR(AE$1="", $B80=""), 0, IF($B80&gt;'DOEE Payment Calculator'!$I$12, 0,  ((2/100)*FLOOR(MIN(AE$1, 100000),5000)/5000)+MIN((('DOEE Payment Calculator'!$I$12+0.4-($B80+(2/100)*FLOOR(MIN(AE$1, 100000),5000)/5000))/2), 0.4))))</f>
        <v>0.68</v>
      </c>
      <c r="AF80" s="19">
        <f t="shared" ref="AF80" si="1427">$B80+AE80</f>
        <v>1.96</v>
      </c>
      <c r="AG80" s="16">
        <f>IF((IF(OR(AG$1="", $B80=""), 0, IF($B80&gt;'DOEE Payment Calculator'!$I$12, 0,  ((2/100)*FLOOR(MIN(AG$1, 100000),5000)/5000)+MIN((('DOEE Payment Calculator'!$I$12+0.4-($B80+(2/100)*FLOOR(MIN(AG$1, 100000),5000)/5000))/2), 0.4))))+$B80&gt;$B$5+0.2, 0, IF(OR(AG$1="", $B80=""), 0, IF($B80&gt;'DOEE Payment Calculator'!$I$12, 0,  ((2/100)*FLOOR(MIN(AG$1, 100000),5000)/5000)+MIN((('DOEE Payment Calculator'!$I$12+0.4-($B80+(2/100)*FLOOR(MIN(AG$1, 100000),5000)/5000))/2), 0.4))))</f>
        <v>0.7</v>
      </c>
      <c r="AH80" s="19">
        <f t="shared" ref="AH80" si="1428">$B80+AG80</f>
        <v>1.9799999999999998</v>
      </c>
      <c r="AI80" s="16">
        <f>IF((IF(OR(AI$1="", $B80=""), 0, IF($B80&gt;'DOEE Payment Calculator'!$I$12, 0,  ((2/100)*FLOOR(MIN(AI$1, 100000),5000)/5000)+MIN((('DOEE Payment Calculator'!$I$12+0.4-($B80+(2/100)*FLOOR(MIN(AI$1, 100000),5000)/5000))/2), 0.4))))+$B80&gt;$B$5+0.2, 0, IF(OR(AI$1="", $B80=""), 0, IF($B80&gt;'DOEE Payment Calculator'!$I$12, 0,  ((2/100)*FLOOR(MIN(AI$1, 100000),5000)/5000)+MIN((('DOEE Payment Calculator'!$I$12+0.4-($B80+(2/100)*FLOOR(MIN(AI$1, 100000),5000)/5000))/2), 0.4))))</f>
        <v>0.72</v>
      </c>
      <c r="AJ80" s="19">
        <f t="shared" ref="AJ80" si="1429">$B80+AI80</f>
        <v>1.9999999999999998</v>
      </c>
      <c r="AK80" s="16">
        <f>IF((IF(OR(AK$1="", $B80=""), 0, IF($B80&gt;'DOEE Payment Calculator'!$I$12, 0,  ((2/100)*FLOOR(MIN(AK$1, 100000),5000)/5000)+MIN((('DOEE Payment Calculator'!$I$12+0.4-($B80+(2/100)*FLOOR(MIN(AK$1, 100000),5000)/5000))/2), 0.4))))+$B80&gt;$B$5+0.2, 0, IF(OR(AK$1="", $B80=""), 0, IF($B80&gt;'DOEE Payment Calculator'!$I$12, 0,  ((2/100)*FLOOR(MIN(AK$1, 100000),5000)/5000)+MIN((('DOEE Payment Calculator'!$I$12+0.4-($B80+(2/100)*FLOOR(MIN(AK$1, 100000),5000)/5000))/2), 0.4))))</f>
        <v>0.74</v>
      </c>
      <c r="AL80" s="19">
        <f t="shared" ref="AL80" si="1430">$B80+AK80</f>
        <v>2.0199999999999996</v>
      </c>
      <c r="AM80" s="16">
        <f>IF((IF(OR(AM$1="", $B80=""), 0, IF($B80&gt;'DOEE Payment Calculator'!$I$12, 0,  ((2/100)*FLOOR(MIN(AM$1, 100000),5000)/5000)+MIN((('DOEE Payment Calculator'!$I$12+0.4-($B80+(2/100)*FLOOR(MIN(AM$1, 100000),5000)/5000))/2), 0.4))))+$B80&gt;$B$5+0.2, 0, IF(OR(AM$1="", $B80=""), 0, IF($B80&gt;'DOEE Payment Calculator'!$I$12, 0,  ((2/100)*FLOOR(MIN(AM$1, 100000),5000)/5000)+MIN((('DOEE Payment Calculator'!$I$12+0.4-($B80+(2/100)*FLOOR(MIN(AM$1, 100000),5000)/5000))/2), 0.4))))</f>
        <v>0.755</v>
      </c>
      <c r="AN80" s="19">
        <f t="shared" ref="AN80" si="1431">$B80+AM80</f>
        <v>2.0349999999999997</v>
      </c>
      <c r="AO80" s="16">
        <f>IF((IF(OR(AO$1="", $B80=""), 0, IF($B80&gt;'DOEE Payment Calculator'!$I$12, 0,  ((2/100)*FLOOR(MIN(AO$1, 100000),5000)/5000)+MIN((('DOEE Payment Calculator'!$I$12+0.4-($B80+(2/100)*FLOOR(MIN(AO$1, 100000),5000)/5000))/2), 0.4))))+$B80&gt;$B$5+0.2, 0, IF(OR(AO$1="", $B80=""), 0, IF($B80&gt;'DOEE Payment Calculator'!$I$12, 0,  ((2/100)*FLOOR(MIN(AO$1, 100000),5000)/5000)+MIN((('DOEE Payment Calculator'!$I$12+0.4-($B80+(2/100)*FLOOR(MIN(AO$1, 100000),5000)/5000))/2), 0.4))))</f>
        <v>0.76500000000000001</v>
      </c>
      <c r="AP80" s="19">
        <f t="shared" ref="AP80" si="1432">$B80+AO80</f>
        <v>2.0449999999999999</v>
      </c>
      <c r="AQ80" s="16">
        <f>IF((IF(OR(AQ$1="", $B80=""), 0, IF($B80&gt;'DOEE Payment Calculator'!$I$12, 0,  ((2/100)*FLOOR(MIN(AQ$1, 100000),5000)/5000)+MIN((('DOEE Payment Calculator'!$I$12+0.4-($B80+(2/100)*FLOOR(MIN(AQ$1, 100000),5000)/5000))/2), 0.4))))+$B80&gt;$B$5+0.2, 0, IF(OR(AQ$1="", $B80=""), 0, IF($B80&gt;'DOEE Payment Calculator'!$I$12, 0,  ((2/100)*FLOOR(MIN(AQ$1, 100000),5000)/5000)+MIN((('DOEE Payment Calculator'!$I$12+0.4-($B80+(2/100)*FLOOR(MIN(AQ$1, 100000),5000)/5000))/2), 0.4))))</f>
        <v>0.77500000000000002</v>
      </c>
      <c r="AR80" s="19">
        <f t="shared" ref="AR80" si="1433">$B80+AQ80</f>
        <v>2.0549999999999997</v>
      </c>
    </row>
    <row r="81" spans="2:44" ht="16.5" x14ac:dyDescent="0.3">
      <c r="B81" s="16">
        <f t="shared" si="1243"/>
        <v>1.2699999999999998</v>
      </c>
      <c r="C81" s="16">
        <f>IF((IF(OR(C$1="", $B81=""), 0, IF($B81&gt;'DOEE Payment Calculator'!$I$12, 0,  ((2/100)*FLOOR(MIN(C$1, 100000),5000)/5000)+MIN((('DOEE Payment Calculator'!$I$12+0.4-($B81+(2/100)*FLOOR(MIN(C$1, 100000),5000)/5000))/2), 0.4))))+$B81&gt;$B$5+0.2, 0, IF(OR(C$1="", $B81=""), 0, IF($B81&gt;'DOEE Payment Calculator'!$I$12, 0,  ((2/100)*FLOOR(MIN(C$1, 100000),5000)/5000)+MIN((('DOEE Payment Calculator'!$I$12+0.4-($B81+(2/100)*FLOOR(MIN(C$1, 100000),5000)/5000))/2), 0.4))))</f>
        <v>0.4</v>
      </c>
      <c r="D81" s="19">
        <f t="shared" si="1203"/>
        <v>1.67</v>
      </c>
      <c r="E81" s="16">
        <f>IF((IF(OR(E$1="", $B81=""), 0, IF($B81&gt;'DOEE Payment Calculator'!$I$12, 0,  ((2/100)*FLOOR(MIN(E$1, 100000),5000)/5000)+MIN((('DOEE Payment Calculator'!$I$12+0.4-($B81+(2/100)*FLOOR(MIN(E$1, 100000),5000)/5000))/2), 0.4))))+$B81&gt;$B$5+0.2, 0, IF(OR(E$1="", $B81=""), 0, IF($B81&gt;'DOEE Payment Calculator'!$I$12, 0,  ((2/100)*FLOOR(MIN(E$1, 100000),5000)/5000)+MIN((('DOEE Payment Calculator'!$I$12+0.4-($B81+(2/100)*FLOOR(MIN(E$1, 100000),5000)/5000))/2), 0.4))))</f>
        <v>0.42000000000000004</v>
      </c>
      <c r="F81" s="19">
        <f t="shared" si="1223"/>
        <v>1.69</v>
      </c>
      <c r="G81" s="16">
        <f>IF((IF(OR(G$1="", $B81=""), 0, IF($B81&gt;'DOEE Payment Calculator'!$I$12, 0,  ((2/100)*FLOOR(MIN(G$1, 100000),5000)/5000)+MIN((('DOEE Payment Calculator'!$I$12+0.4-($B81+(2/100)*FLOOR(MIN(G$1, 100000),5000)/5000))/2), 0.4))))+$B81&gt;$B$5+0.2, 0, IF(OR(G$1="", $B81=""), 0, IF($B81&gt;'DOEE Payment Calculator'!$I$12, 0,  ((2/100)*FLOOR(MIN(G$1, 100000),5000)/5000)+MIN((('DOEE Payment Calculator'!$I$12+0.4-($B81+(2/100)*FLOOR(MIN(G$1, 100000),5000)/5000))/2), 0.4))))</f>
        <v>0.44</v>
      </c>
      <c r="H81" s="19">
        <f t="shared" ref="H81" si="1434">$B81+G81</f>
        <v>1.7099999999999997</v>
      </c>
      <c r="I81" s="16">
        <f>IF((IF(OR(I$1="", $B81=""), 0, IF($B81&gt;'DOEE Payment Calculator'!$I$12, 0,  ((2/100)*FLOOR(MIN(I$1, 100000),5000)/5000)+MIN((('DOEE Payment Calculator'!$I$12+0.4-($B81+(2/100)*FLOOR(MIN(I$1, 100000),5000)/5000))/2), 0.4))))+$B81&gt;$B$5+0.2, 0, IF(OR(I$1="", $B81=""), 0, IF($B81&gt;'DOEE Payment Calculator'!$I$12, 0,  ((2/100)*FLOOR(MIN(I$1, 100000),5000)/5000)+MIN((('DOEE Payment Calculator'!$I$12+0.4-($B81+(2/100)*FLOOR(MIN(I$1, 100000),5000)/5000))/2), 0.4))))</f>
        <v>0.46</v>
      </c>
      <c r="J81" s="19">
        <f t="shared" ref="J81" si="1435">$B81+I81</f>
        <v>1.7299999999999998</v>
      </c>
      <c r="K81" s="16">
        <f>IF((IF(OR(K$1="", $B81=""), 0, IF($B81&gt;'DOEE Payment Calculator'!$I$12, 0,  ((2/100)*FLOOR(MIN(K$1, 100000),5000)/5000)+MIN((('DOEE Payment Calculator'!$I$12+0.4-($B81+(2/100)*FLOOR(MIN(K$1, 100000),5000)/5000))/2), 0.4))))+$B81&gt;$B$5+0.2, 0, IF(OR(K$1="", $B81=""), 0, IF($B81&gt;'DOEE Payment Calculator'!$I$12, 0,  ((2/100)*FLOOR(MIN(K$1, 100000),5000)/5000)+MIN((('DOEE Payment Calculator'!$I$12+0.4-($B81+(2/100)*FLOOR(MIN(K$1, 100000),5000)/5000))/2), 0.4))))</f>
        <v>0.48000000000000004</v>
      </c>
      <c r="L81" s="19">
        <f t="shared" ref="L81" si="1436">$B81+K81</f>
        <v>1.7499999999999998</v>
      </c>
      <c r="M81" s="16">
        <f>IF((IF(OR(M$1="", $B81=""), 0, IF($B81&gt;'DOEE Payment Calculator'!$I$12, 0,  ((2/100)*FLOOR(MIN(M$1, 100000),5000)/5000)+MIN((('DOEE Payment Calculator'!$I$12+0.4-($B81+(2/100)*FLOOR(MIN(M$1, 100000),5000)/5000))/2), 0.4))))+$B81&gt;$B$5+0.2, 0, IF(OR(M$1="", $B81=""), 0, IF($B81&gt;'DOEE Payment Calculator'!$I$12, 0,  ((2/100)*FLOOR(MIN(M$1, 100000),5000)/5000)+MIN((('DOEE Payment Calculator'!$I$12+0.4-($B81+(2/100)*FLOOR(MIN(M$1, 100000),5000)/5000))/2), 0.4))))</f>
        <v>0.5</v>
      </c>
      <c r="N81" s="19">
        <f t="shared" ref="N81" si="1437">$B81+M81</f>
        <v>1.7699999999999998</v>
      </c>
      <c r="O81" s="16">
        <f>IF((IF(OR(O$1="", $B81=""), 0, IF($B81&gt;'DOEE Payment Calculator'!$I$12, 0,  ((2/100)*FLOOR(MIN(O$1, 100000),5000)/5000)+MIN((('DOEE Payment Calculator'!$I$12+0.4-($B81+(2/100)*FLOOR(MIN(O$1, 100000),5000)/5000))/2), 0.4))))+$B81&gt;$B$5+0.2, 0, IF(OR(O$1="", $B81=""), 0, IF($B81&gt;'DOEE Payment Calculator'!$I$12, 0,  ((2/100)*FLOOR(MIN(O$1, 100000),5000)/5000)+MIN((('DOEE Payment Calculator'!$I$12+0.4-($B81+(2/100)*FLOOR(MIN(O$1, 100000),5000)/5000))/2), 0.4))))</f>
        <v>0.52</v>
      </c>
      <c r="P81" s="19">
        <f t="shared" ref="P81" si="1438">$B81+O81</f>
        <v>1.7899999999999998</v>
      </c>
      <c r="Q81" s="16">
        <f>IF((IF(OR(Q$1="", $B81=""), 0, IF($B81&gt;'DOEE Payment Calculator'!$I$12, 0,  ((2/100)*FLOOR(MIN(Q$1, 100000),5000)/5000)+MIN((('DOEE Payment Calculator'!$I$12+0.4-($B81+(2/100)*FLOOR(MIN(Q$1, 100000),5000)/5000))/2), 0.4))))+$B81&gt;$B$5+0.2, 0, IF(OR(Q$1="", $B81=""), 0, IF($B81&gt;'DOEE Payment Calculator'!$I$12, 0,  ((2/100)*FLOOR(MIN(Q$1, 100000),5000)/5000)+MIN((('DOEE Payment Calculator'!$I$12+0.4-($B81+(2/100)*FLOOR(MIN(Q$1, 100000),5000)/5000))/2), 0.4))))</f>
        <v>0.54</v>
      </c>
      <c r="R81" s="19">
        <f t="shared" ref="R81" si="1439">$B81+Q81</f>
        <v>1.8099999999999998</v>
      </c>
      <c r="S81" s="16">
        <f>IF((IF(OR(S$1="", $B81=""), 0, IF($B81&gt;'DOEE Payment Calculator'!$I$12, 0,  ((2/100)*FLOOR(MIN(S$1, 100000),5000)/5000)+MIN((('DOEE Payment Calculator'!$I$12+0.4-($B81+(2/100)*FLOOR(MIN(S$1, 100000),5000)/5000))/2), 0.4))))+$B81&gt;$B$5+0.2, 0, IF(OR(S$1="", $B81=""), 0, IF($B81&gt;'DOEE Payment Calculator'!$I$12, 0,  ((2/100)*FLOOR(MIN(S$1, 100000),5000)/5000)+MIN((('DOEE Payment Calculator'!$I$12+0.4-($B81+(2/100)*FLOOR(MIN(S$1, 100000),5000)/5000))/2), 0.4))))</f>
        <v>0.56000000000000005</v>
      </c>
      <c r="T81" s="19">
        <f t="shared" ref="T81" si="1440">$B81+S81</f>
        <v>1.8299999999999998</v>
      </c>
      <c r="U81" s="16">
        <f>IF((IF(OR(U$1="", $B81=""), 0, IF($B81&gt;'DOEE Payment Calculator'!$I$12, 0,  ((2/100)*FLOOR(MIN(U$1, 100000),5000)/5000)+MIN((('DOEE Payment Calculator'!$I$12+0.4-($B81+(2/100)*FLOOR(MIN(U$1, 100000),5000)/5000))/2), 0.4))))+$B81&gt;$B$5+0.2, 0, IF(OR(U$1="", $B81=""), 0, IF($B81&gt;'DOEE Payment Calculator'!$I$12, 0,  ((2/100)*FLOOR(MIN(U$1, 100000),5000)/5000)+MIN((('DOEE Payment Calculator'!$I$12+0.4-($B81+(2/100)*FLOOR(MIN(U$1, 100000),5000)/5000))/2), 0.4))))</f>
        <v>0.58000000000000007</v>
      </c>
      <c r="V81" s="19">
        <f t="shared" ref="V81" si="1441">$B81+U81</f>
        <v>1.8499999999999999</v>
      </c>
      <c r="W81" s="16">
        <f>IF((IF(OR(W$1="", $B81=""), 0, IF($B81&gt;'DOEE Payment Calculator'!$I$12, 0,  ((2/100)*FLOOR(MIN(W$1, 100000),5000)/5000)+MIN((('DOEE Payment Calculator'!$I$12+0.4-($B81+(2/100)*FLOOR(MIN(W$1, 100000),5000)/5000))/2), 0.4))))+$B81&gt;$B$5+0.2, 0, IF(OR(W$1="", $B81=""), 0, IF($B81&gt;'DOEE Payment Calculator'!$I$12, 0,  ((2/100)*FLOOR(MIN(W$1, 100000),5000)/5000)+MIN((('DOEE Payment Calculator'!$I$12+0.4-($B81+(2/100)*FLOOR(MIN(W$1, 100000),5000)/5000))/2), 0.4))))</f>
        <v>0.60000000000000009</v>
      </c>
      <c r="X81" s="19">
        <f t="shared" ref="X81" si="1442">$B81+W81</f>
        <v>1.8699999999999999</v>
      </c>
      <c r="Y81" s="16">
        <f>IF((IF(OR(Y$1="", $B81=""), 0, IF($B81&gt;'DOEE Payment Calculator'!$I$12, 0,  ((2/100)*FLOOR(MIN(Y$1, 100000),5000)/5000)+MIN((('DOEE Payment Calculator'!$I$12+0.4-($B81+(2/100)*FLOOR(MIN(Y$1, 100000),5000)/5000))/2), 0.4))))+$B81&gt;$B$5+0.2, 0, IF(OR(Y$1="", $B81=""), 0, IF($B81&gt;'DOEE Payment Calculator'!$I$12, 0,  ((2/100)*FLOOR(MIN(Y$1, 100000),5000)/5000)+MIN((('DOEE Payment Calculator'!$I$12+0.4-($B81+(2/100)*FLOOR(MIN(Y$1, 100000),5000)/5000))/2), 0.4))))</f>
        <v>0.62</v>
      </c>
      <c r="Z81" s="19">
        <f t="shared" ref="Z81" si="1443">$B81+Y81</f>
        <v>1.8899999999999997</v>
      </c>
      <c r="AA81" s="16">
        <f>IF((IF(OR(AA$1="", $B81=""), 0, IF($B81&gt;'DOEE Payment Calculator'!$I$12, 0,  ((2/100)*FLOOR(MIN(AA$1, 100000),5000)/5000)+MIN((('DOEE Payment Calculator'!$I$12+0.4-($B81+(2/100)*FLOOR(MIN(AA$1, 100000),5000)/5000))/2), 0.4))))+$B81&gt;$B$5+0.2, 0, IF(OR(AA$1="", $B81=""), 0, IF($B81&gt;'DOEE Payment Calculator'!$I$12, 0,  ((2/100)*FLOOR(MIN(AA$1, 100000),5000)/5000)+MIN((('DOEE Payment Calculator'!$I$12+0.4-($B81+(2/100)*FLOOR(MIN(AA$1, 100000),5000)/5000))/2), 0.4))))</f>
        <v>0.64</v>
      </c>
      <c r="AB81" s="19">
        <f t="shared" ref="AB81" si="1444">$B81+AA81</f>
        <v>1.9099999999999997</v>
      </c>
      <c r="AC81" s="16">
        <f>IF((IF(OR(AC$1="", $B81=""), 0, IF($B81&gt;'DOEE Payment Calculator'!$I$12, 0,  ((2/100)*FLOOR(MIN(AC$1, 100000),5000)/5000)+MIN((('DOEE Payment Calculator'!$I$12+0.4-($B81+(2/100)*FLOOR(MIN(AC$1, 100000),5000)/5000))/2), 0.4))))+$B81&gt;$B$5+0.2, 0, IF(OR(AC$1="", $B81=""), 0, IF($B81&gt;'DOEE Payment Calculator'!$I$12, 0,  ((2/100)*FLOOR(MIN(AC$1, 100000),5000)/5000)+MIN((('DOEE Payment Calculator'!$I$12+0.4-($B81+(2/100)*FLOOR(MIN(AC$1, 100000),5000)/5000))/2), 0.4))))</f>
        <v>0.66</v>
      </c>
      <c r="AD81" s="19">
        <f t="shared" ref="AD81" si="1445">$B81+AC81</f>
        <v>1.9299999999999997</v>
      </c>
      <c r="AE81" s="16">
        <f>IF((IF(OR(AE$1="", $B81=""), 0, IF($B81&gt;'DOEE Payment Calculator'!$I$12, 0,  ((2/100)*FLOOR(MIN(AE$1, 100000),5000)/5000)+MIN((('DOEE Payment Calculator'!$I$12+0.4-($B81+(2/100)*FLOOR(MIN(AE$1, 100000),5000)/5000))/2), 0.4))))+$B81&gt;$B$5+0.2, 0, IF(OR(AE$1="", $B81=""), 0, IF($B81&gt;'DOEE Payment Calculator'!$I$12, 0,  ((2/100)*FLOOR(MIN(AE$1, 100000),5000)/5000)+MIN((('DOEE Payment Calculator'!$I$12+0.4-($B81+(2/100)*FLOOR(MIN(AE$1, 100000),5000)/5000))/2), 0.4))))</f>
        <v>0.68</v>
      </c>
      <c r="AF81" s="19">
        <f t="shared" ref="AF81" si="1446">$B81+AE81</f>
        <v>1.9499999999999997</v>
      </c>
      <c r="AG81" s="16">
        <f>IF((IF(OR(AG$1="", $B81=""), 0, IF($B81&gt;'DOEE Payment Calculator'!$I$12, 0,  ((2/100)*FLOOR(MIN(AG$1, 100000),5000)/5000)+MIN((('DOEE Payment Calculator'!$I$12+0.4-($B81+(2/100)*FLOOR(MIN(AG$1, 100000),5000)/5000))/2), 0.4))))+$B81&gt;$B$5+0.2, 0, IF(OR(AG$1="", $B81=""), 0, IF($B81&gt;'DOEE Payment Calculator'!$I$12, 0,  ((2/100)*FLOOR(MIN(AG$1, 100000),5000)/5000)+MIN((('DOEE Payment Calculator'!$I$12+0.4-($B81+(2/100)*FLOOR(MIN(AG$1, 100000),5000)/5000))/2), 0.4))))</f>
        <v>0.7</v>
      </c>
      <c r="AH81" s="19">
        <f t="shared" ref="AH81" si="1447">$B81+AG81</f>
        <v>1.9699999999999998</v>
      </c>
      <c r="AI81" s="16">
        <f>IF((IF(OR(AI$1="", $B81=""), 0, IF($B81&gt;'DOEE Payment Calculator'!$I$12, 0,  ((2/100)*FLOOR(MIN(AI$1, 100000),5000)/5000)+MIN((('DOEE Payment Calculator'!$I$12+0.4-($B81+(2/100)*FLOOR(MIN(AI$1, 100000),5000)/5000))/2), 0.4))))+$B81&gt;$B$5+0.2, 0, IF(OR(AI$1="", $B81=""), 0, IF($B81&gt;'DOEE Payment Calculator'!$I$12, 0,  ((2/100)*FLOOR(MIN(AI$1, 100000),5000)/5000)+MIN((('DOEE Payment Calculator'!$I$12+0.4-($B81+(2/100)*FLOOR(MIN(AI$1, 100000),5000)/5000))/2), 0.4))))</f>
        <v>0.72</v>
      </c>
      <c r="AJ81" s="19">
        <f t="shared" ref="AJ81" si="1448">$B81+AI81</f>
        <v>1.9899999999999998</v>
      </c>
      <c r="AK81" s="16">
        <f>IF((IF(OR(AK$1="", $B81=""), 0, IF($B81&gt;'DOEE Payment Calculator'!$I$12, 0,  ((2/100)*FLOOR(MIN(AK$1, 100000),5000)/5000)+MIN((('DOEE Payment Calculator'!$I$12+0.4-($B81+(2/100)*FLOOR(MIN(AK$1, 100000),5000)/5000))/2), 0.4))))+$B81&gt;$B$5+0.2, 0, IF(OR(AK$1="", $B81=""), 0, IF($B81&gt;'DOEE Payment Calculator'!$I$12, 0,  ((2/100)*FLOOR(MIN(AK$1, 100000),5000)/5000)+MIN((('DOEE Payment Calculator'!$I$12+0.4-($B81+(2/100)*FLOOR(MIN(AK$1, 100000),5000)/5000))/2), 0.4))))</f>
        <v>0.74</v>
      </c>
      <c r="AL81" s="19">
        <f t="shared" ref="AL81" si="1449">$B81+AK81</f>
        <v>2.0099999999999998</v>
      </c>
      <c r="AM81" s="16">
        <f>IF((IF(OR(AM$1="", $B81=""), 0, IF($B81&gt;'DOEE Payment Calculator'!$I$12, 0,  ((2/100)*FLOOR(MIN(AM$1, 100000),5000)/5000)+MIN((('DOEE Payment Calculator'!$I$12+0.4-($B81+(2/100)*FLOOR(MIN(AM$1, 100000),5000)/5000))/2), 0.4))))+$B81&gt;$B$5+0.2, 0, IF(OR(AM$1="", $B81=""), 0, IF($B81&gt;'DOEE Payment Calculator'!$I$12, 0,  ((2/100)*FLOOR(MIN(AM$1, 100000),5000)/5000)+MIN((('DOEE Payment Calculator'!$I$12+0.4-($B81+(2/100)*FLOOR(MIN(AM$1, 100000),5000)/5000))/2), 0.4))))</f>
        <v>0.7599999999999999</v>
      </c>
      <c r="AN81" s="19">
        <f t="shared" ref="AN81" si="1450">$B81+AM81</f>
        <v>2.0299999999999998</v>
      </c>
      <c r="AO81" s="16">
        <f>IF((IF(OR(AO$1="", $B81=""), 0, IF($B81&gt;'DOEE Payment Calculator'!$I$12, 0,  ((2/100)*FLOOR(MIN(AO$1, 100000),5000)/5000)+MIN((('DOEE Payment Calculator'!$I$12+0.4-($B81+(2/100)*FLOOR(MIN(AO$1, 100000),5000)/5000))/2), 0.4))))+$B81&gt;$B$5+0.2, 0, IF(OR(AO$1="", $B81=""), 0, IF($B81&gt;'DOEE Payment Calculator'!$I$12, 0,  ((2/100)*FLOOR(MIN(AO$1, 100000),5000)/5000)+MIN((('DOEE Payment Calculator'!$I$12+0.4-($B81+(2/100)*FLOOR(MIN(AO$1, 100000),5000)/5000))/2), 0.4))))</f>
        <v>0.76999999999999991</v>
      </c>
      <c r="AP81" s="19">
        <f t="shared" ref="AP81" si="1451">$B81+AO81</f>
        <v>2.0399999999999996</v>
      </c>
      <c r="AQ81" s="16">
        <f>IF((IF(OR(AQ$1="", $B81=""), 0, IF($B81&gt;'DOEE Payment Calculator'!$I$12, 0,  ((2/100)*FLOOR(MIN(AQ$1, 100000),5000)/5000)+MIN((('DOEE Payment Calculator'!$I$12+0.4-($B81+(2/100)*FLOOR(MIN(AQ$1, 100000),5000)/5000))/2), 0.4))))+$B81&gt;$B$5+0.2, 0, IF(OR(AQ$1="", $B81=""), 0, IF($B81&gt;'DOEE Payment Calculator'!$I$12, 0,  ((2/100)*FLOOR(MIN(AQ$1, 100000),5000)/5000)+MIN((('DOEE Payment Calculator'!$I$12+0.4-($B81+(2/100)*FLOOR(MIN(AQ$1, 100000),5000)/5000))/2), 0.4))))</f>
        <v>0.77999999999999992</v>
      </c>
      <c r="AR81" s="19">
        <f t="shared" ref="AR81" si="1452">$B81+AQ81</f>
        <v>2.0499999999999998</v>
      </c>
    </row>
    <row r="82" spans="2:44" ht="16.5" x14ac:dyDescent="0.3">
      <c r="B82" s="16">
        <f t="shared" si="1243"/>
        <v>1.2599999999999998</v>
      </c>
      <c r="C82" s="16">
        <f>IF((IF(OR(C$1="", $B82=""), 0, IF($B82&gt;'DOEE Payment Calculator'!$I$12, 0,  ((2/100)*FLOOR(MIN(C$1, 100000),5000)/5000)+MIN((('DOEE Payment Calculator'!$I$12+0.4-($B82+(2/100)*FLOOR(MIN(C$1, 100000),5000)/5000))/2), 0.4))))+$B82&gt;$B$5+0.2, 0, IF(OR(C$1="", $B82=""), 0, IF($B82&gt;'DOEE Payment Calculator'!$I$12, 0,  ((2/100)*FLOOR(MIN(C$1, 100000),5000)/5000)+MIN((('DOEE Payment Calculator'!$I$12+0.4-($B82+(2/100)*FLOOR(MIN(C$1, 100000),5000)/5000))/2), 0.4))))</f>
        <v>0.4</v>
      </c>
      <c r="D82" s="19">
        <f t="shared" si="1203"/>
        <v>1.6599999999999997</v>
      </c>
      <c r="E82" s="16">
        <f>IF((IF(OR(E$1="", $B82=""), 0, IF($B82&gt;'DOEE Payment Calculator'!$I$12, 0,  ((2/100)*FLOOR(MIN(E$1, 100000),5000)/5000)+MIN((('DOEE Payment Calculator'!$I$12+0.4-($B82+(2/100)*FLOOR(MIN(E$1, 100000),5000)/5000))/2), 0.4))))+$B82&gt;$B$5+0.2, 0, IF(OR(E$1="", $B82=""), 0, IF($B82&gt;'DOEE Payment Calculator'!$I$12, 0,  ((2/100)*FLOOR(MIN(E$1, 100000),5000)/5000)+MIN((('DOEE Payment Calculator'!$I$12+0.4-($B82+(2/100)*FLOOR(MIN(E$1, 100000),5000)/5000))/2), 0.4))))</f>
        <v>0.42000000000000004</v>
      </c>
      <c r="F82" s="19">
        <f t="shared" si="1223"/>
        <v>1.6799999999999997</v>
      </c>
      <c r="G82" s="16">
        <f>IF((IF(OR(G$1="", $B82=""), 0, IF($B82&gt;'DOEE Payment Calculator'!$I$12, 0,  ((2/100)*FLOOR(MIN(G$1, 100000),5000)/5000)+MIN((('DOEE Payment Calculator'!$I$12+0.4-($B82+(2/100)*FLOOR(MIN(G$1, 100000),5000)/5000))/2), 0.4))))+$B82&gt;$B$5+0.2, 0, IF(OR(G$1="", $B82=""), 0, IF($B82&gt;'DOEE Payment Calculator'!$I$12, 0,  ((2/100)*FLOOR(MIN(G$1, 100000),5000)/5000)+MIN((('DOEE Payment Calculator'!$I$12+0.4-($B82+(2/100)*FLOOR(MIN(G$1, 100000),5000)/5000))/2), 0.4))))</f>
        <v>0.44</v>
      </c>
      <c r="H82" s="19">
        <f t="shared" ref="H82" si="1453">$B82+G82</f>
        <v>1.6999999999999997</v>
      </c>
      <c r="I82" s="16">
        <f>IF((IF(OR(I$1="", $B82=""), 0, IF($B82&gt;'DOEE Payment Calculator'!$I$12, 0,  ((2/100)*FLOOR(MIN(I$1, 100000),5000)/5000)+MIN((('DOEE Payment Calculator'!$I$12+0.4-($B82+(2/100)*FLOOR(MIN(I$1, 100000),5000)/5000))/2), 0.4))))+$B82&gt;$B$5+0.2, 0, IF(OR(I$1="", $B82=""), 0, IF($B82&gt;'DOEE Payment Calculator'!$I$12, 0,  ((2/100)*FLOOR(MIN(I$1, 100000),5000)/5000)+MIN((('DOEE Payment Calculator'!$I$12+0.4-($B82+(2/100)*FLOOR(MIN(I$1, 100000),5000)/5000))/2), 0.4))))</f>
        <v>0.46</v>
      </c>
      <c r="J82" s="19">
        <f t="shared" ref="J82" si="1454">$B82+I82</f>
        <v>1.7199999999999998</v>
      </c>
      <c r="K82" s="16">
        <f>IF((IF(OR(K$1="", $B82=""), 0, IF($B82&gt;'DOEE Payment Calculator'!$I$12, 0,  ((2/100)*FLOOR(MIN(K$1, 100000),5000)/5000)+MIN((('DOEE Payment Calculator'!$I$12+0.4-($B82+(2/100)*FLOOR(MIN(K$1, 100000),5000)/5000))/2), 0.4))))+$B82&gt;$B$5+0.2, 0, IF(OR(K$1="", $B82=""), 0, IF($B82&gt;'DOEE Payment Calculator'!$I$12, 0,  ((2/100)*FLOOR(MIN(K$1, 100000),5000)/5000)+MIN((('DOEE Payment Calculator'!$I$12+0.4-($B82+(2/100)*FLOOR(MIN(K$1, 100000),5000)/5000))/2), 0.4))))</f>
        <v>0.48000000000000004</v>
      </c>
      <c r="L82" s="19">
        <f t="shared" ref="L82" si="1455">$B82+K82</f>
        <v>1.7399999999999998</v>
      </c>
      <c r="M82" s="16">
        <f>IF((IF(OR(M$1="", $B82=""), 0, IF($B82&gt;'DOEE Payment Calculator'!$I$12, 0,  ((2/100)*FLOOR(MIN(M$1, 100000),5000)/5000)+MIN((('DOEE Payment Calculator'!$I$12+0.4-($B82+(2/100)*FLOOR(MIN(M$1, 100000),5000)/5000))/2), 0.4))))+$B82&gt;$B$5+0.2, 0, IF(OR(M$1="", $B82=""), 0, IF($B82&gt;'DOEE Payment Calculator'!$I$12, 0,  ((2/100)*FLOOR(MIN(M$1, 100000),5000)/5000)+MIN((('DOEE Payment Calculator'!$I$12+0.4-($B82+(2/100)*FLOOR(MIN(M$1, 100000),5000)/5000))/2), 0.4))))</f>
        <v>0.5</v>
      </c>
      <c r="N82" s="19">
        <f t="shared" ref="N82" si="1456">$B82+M82</f>
        <v>1.7599999999999998</v>
      </c>
      <c r="O82" s="16">
        <f>IF((IF(OR(O$1="", $B82=""), 0, IF($B82&gt;'DOEE Payment Calculator'!$I$12, 0,  ((2/100)*FLOOR(MIN(O$1, 100000),5000)/5000)+MIN((('DOEE Payment Calculator'!$I$12+0.4-($B82+(2/100)*FLOOR(MIN(O$1, 100000),5000)/5000))/2), 0.4))))+$B82&gt;$B$5+0.2, 0, IF(OR(O$1="", $B82=""), 0, IF($B82&gt;'DOEE Payment Calculator'!$I$12, 0,  ((2/100)*FLOOR(MIN(O$1, 100000),5000)/5000)+MIN((('DOEE Payment Calculator'!$I$12+0.4-($B82+(2/100)*FLOOR(MIN(O$1, 100000),5000)/5000))/2), 0.4))))</f>
        <v>0.52</v>
      </c>
      <c r="P82" s="19">
        <f t="shared" ref="P82" si="1457">$B82+O82</f>
        <v>1.7799999999999998</v>
      </c>
      <c r="Q82" s="16">
        <f>IF((IF(OR(Q$1="", $B82=""), 0, IF($B82&gt;'DOEE Payment Calculator'!$I$12, 0,  ((2/100)*FLOOR(MIN(Q$1, 100000),5000)/5000)+MIN((('DOEE Payment Calculator'!$I$12+0.4-($B82+(2/100)*FLOOR(MIN(Q$1, 100000),5000)/5000))/2), 0.4))))+$B82&gt;$B$5+0.2, 0, IF(OR(Q$1="", $B82=""), 0, IF($B82&gt;'DOEE Payment Calculator'!$I$12, 0,  ((2/100)*FLOOR(MIN(Q$1, 100000),5000)/5000)+MIN((('DOEE Payment Calculator'!$I$12+0.4-($B82+(2/100)*FLOOR(MIN(Q$1, 100000),5000)/5000))/2), 0.4))))</f>
        <v>0.54</v>
      </c>
      <c r="R82" s="19">
        <f t="shared" ref="R82" si="1458">$B82+Q82</f>
        <v>1.7999999999999998</v>
      </c>
      <c r="S82" s="16">
        <f>IF((IF(OR(S$1="", $B82=""), 0, IF($B82&gt;'DOEE Payment Calculator'!$I$12, 0,  ((2/100)*FLOOR(MIN(S$1, 100000),5000)/5000)+MIN((('DOEE Payment Calculator'!$I$12+0.4-($B82+(2/100)*FLOOR(MIN(S$1, 100000),5000)/5000))/2), 0.4))))+$B82&gt;$B$5+0.2, 0, IF(OR(S$1="", $B82=""), 0, IF($B82&gt;'DOEE Payment Calculator'!$I$12, 0,  ((2/100)*FLOOR(MIN(S$1, 100000),5000)/5000)+MIN((('DOEE Payment Calculator'!$I$12+0.4-($B82+(2/100)*FLOOR(MIN(S$1, 100000),5000)/5000))/2), 0.4))))</f>
        <v>0.56000000000000005</v>
      </c>
      <c r="T82" s="19">
        <f t="shared" ref="T82" si="1459">$B82+S82</f>
        <v>1.8199999999999998</v>
      </c>
      <c r="U82" s="16">
        <f>IF((IF(OR(U$1="", $B82=""), 0, IF($B82&gt;'DOEE Payment Calculator'!$I$12, 0,  ((2/100)*FLOOR(MIN(U$1, 100000),5000)/5000)+MIN((('DOEE Payment Calculator'!$I$12+0.4-($B82+(2/100)*FLOOR(MIN(U$1, 100000),5000)/5000))/2), 0.4))))+$B82&gt;$B$5+0.2, 0, IF(OR(U$1="", $B82=""), 0, IF($B82&gt;'DOEE Payment Calculator'!$I$12, 0,  ((2/100)*FLOOR(MIN(U$1, 100000),5000)/5000)+MIN((('DOEE Payment Calculator'!$I$12+0.4-($B82+(2/100)*FLOOR(MIN(U$1, 100000),5000)/5000))/2), 0.4))))</f>
        <v>0.58000000000000007</v>
      </c>
      <c r="V82" s="19">
        <f t="shared" ref="V82" si="1460">$B82+U82</f>
        <v>1.8399999999999999</v>
      </c>
      <c r="W82" s="16">
        <f>IF((IF(OR(W$1="", $B82=""), 0, IF($B82&gt;'DOEE Payment Calculator'!$I$12, 0,  ((2/100)*FLOOR(MIN(W$1, 100000),5000)/5000)+MIN((('DOEE Payment Calculator'!$I$12+0.4-($B82+(2/100)*FLOOR(MIN(W$1, 100000),5000)/5000))/2), 0.4))))+$B82&gt;$B$5+0.2, 0, IF(OR(W$1="", $B82=""), 0, IF($B82&gt;'DOEE Payment Calculator'!$I$12, 0,  ((2/100)*FLOOR(MIN(W$1, 100000),5000)/5000)+MIN((('DOEE Payment Calculator'!$I$12+0.4-($B82+(2/100)*FLOOR(MIN(W$1, 100000),5000)/5000))/2), 0.4))))</f>
        <v>0.60000000000000009</v>
      </c>
      <c r="X82" s="19">
        <f t="shared" ref="X82" si="1461">$B82+W82</f>
        <v>1.8599999999999999</v>
      </c>
      <c r="Y82" s="16">
        <f>IF((IF(OR(Y$1="", $B82=""), 0, IF($B82&gt;'DOEE Payment Calculator'!$I$12, 0,  ((2/100)*FLOOR(MIN(Y$1, 100000),5000)/5000)+MIN((('DOEE Payment Calculator'!$I$12+0.4-($B82+(2/100)*FLOOR(MIN(Y$1, 100000),5000)/5000))/2), 0.4))))+$B82&gt;$B$5+0.2, 0, IF(OR(Y$1="", $B82=""), 0, IF($B82&gt;'DOEE Payment Calculator'!$I$12, 0,  ((2/100)*FLOOR(MIN(Y$1, 100000),5000)/5000)+MIN((('DOEE Payment Calculator'!$I$12+0.4-($B82+(2/100)*FLOOR(MIN(Y$1, 100000),5000)/5000))/2), 0.4))))</f>
        <v>0.62</v>
      </c>
      <c r="Z82" s="19">
        <f t="shared" ref="Z82" si="1462">$B82+Y82</f>
        <v>1.88</v>
      </c>
      <c r="AA82" s="16">
        <f>IF((IF(OR(AA$1="", $B82=""), 0, IF($B82&gt;'DOEE Payment Calculator'!$I$12, 0,  ((2/100)*FLOOR(MIN(AA$1, 100000),5000)/5000)+MIN((('DOEE Payment Calculator'!$I$12+0.4-($B82+(2/100)*FLOOR(MIN(AA$1, 100000),5000)/5000))/2), 0.4))))+$B82&gt;$B$5+0.2, 0, IF(OR(AA$1="", $B82=""), 0, IF($B82&gt;'DOEE Payment Calculator'!$I$12, 0,  ((2/100)*FLOOR(MIN(AA$1, 100000),5000)/5000)+MIN((('DOEE Payment Calculator'!$I$12+0.4-($B82+(2/100)*FLOOR(MIN(AA$1, 100000),5000)/5000))/2), 0.4))))</f>
        <v>0.64</v>
      </c>
      <c r="AB82" s="19">
        <f t="shared" ref="AB82" si="1463">$B82+AA82</f>
        <v>1.9</v>
      </c>
      <c r="AC82" s="16">
        <f>IF((IF(OR(AC$1="", $B82=""), 0, IF($B82&gt;'DOEE Payment Calculator'!$I$12, 0,  ((2/100)*FLOOR(MIN(AC$1, 100000),5000)/5000)+MIN((('DOEE Payment Calculator'!$I$12+0.4-($B82+(2/100)*FLOOR(MIN(AC$1, 100000),5000)/5000))/2), 0.4))))+$B82&gt;$B$5+0.2, 0, IF(OR(AC$1="", $B82=""), 0, IF($B82&gt;'DOEE Payment Calculator'!$I$12, 0,  ((2/100)*FLOOR(MIN(AC$1, 100000),5000)/5000)+MIN((('DOEE Payment Calculator'!$I$12+0.4-($B82+(2/100)*FLOOR(MIN(AC$1, 100000),5000)/5000))/2), 0.4))))</f>
        <v>0.66</v>
      </c>
      <c r="AD82" s="19">
        <f t="shared" ref="AD82" si="1464">$B82+AC82</f>
        <v>1.92</v>
      </c>
      <c r="AE82" s="16">
        <f>IF((IF(OR(AE$1="", $B82=""), 0, IF($B82&gt;'DOEE Payment Calculator'!$I$12, 0,  ((2/100)*FLOOR(MIN(AE$1, 100000),5000)/5000)+MIN((('DOEE Payment Calculator'!$I$12+0.4-($B82+(2/100)*FLOOR(MIN(AE$1, 100000),5000)/5000))/2), 0.4))))+$B82&gt;$B$5+0.2, 0, IF(OR(AE$1="", $B82=""), 0, IF($B82&gt;'DOEE Payment Calculator'!$I$12, 0,  ((2/100)*FLOOR(MIN(AE$1, 100000),5000)/5000)+MIN((('DOEE Payment Calculator'!$I$12+0.4-($B82+(2/100)*FLOOR(MIN(AE$1, 100000),5000)/5000))/2), 0.4))))</f>
        <v>0.68</v>
      </c>
      <c r="AF82" s="19">
        <f t="shared" ref="AF82" si="1465">$B82+AE82</f>
        <v>1.94</v>
      </c>
      <c r="AG82" s="16">
        <f>IF((IF(OR(AG$1="", $B82=""), 0, IF($B82&gt;'DOEE Payment Calculator'!$I$12, 0,  ((2/100)*FLOOR(MIN(AG$1, 100000),5000)/5000)+MIN((('DOEE Payment Calculator'!$I$12+0.4-($B82+(2/100)*FLOOR(MIN(AG$1, 100000),5000)/5000))/2), 0.4))))+$B82&gt;$B$5+0.2, 0, IF(OR(AG$1="", $B82=""), 0, IF($B82&gt;'DOEE Payment Calculator'!$I$12, 0,  ((2/100)*FLOOR(MIN(AG$1, 100000),5000)/5000)+MIN((('DOEE Payment Calculator'!$I$12+0.4-($B82+(2/100)*FLOOR(MIN(AG$1, 100000),5000)/5000))/2), 0.4))))</f>
        <v>0.7</v>
      </c>
      <c r="AH82" s="19">
        <f t="shared" ref="AH82" si="1466">$B82+AG82</f>
        <v>1.9599999999999997</v>
      </c>
      <c r="AI82" s="16">
        <f>IF((IF(OR(AI$1="", $B82=""), 0, IF($B82&gt;'DOEE Payment Calculator'!$I$12, 0,  ((2/100)*FLOOR(MIN(AI$1, 100000),5000)/5000)+MIN((('DOEE Payment Calculator'!$I$12+0.4-($B82+(2/100)*FLOOR(MIN(AI$1, 100000),5000)/5000))/2), 0.4))))+$B82&gt;$B$5+0.2, 0, IF(OR(AI$1="", $B82=""), 0, IF($B82&gt;'DOEE Payment Calculator'!$I$12, 0,  ((2/100)*FLOOR(MIN(AI$1, 100000),5000)/5000)+MIN((('DOEE Payment Calculator'!$I$12+0.4-($B82+(2/100)*FLOOR(MIN(AI$1, 100000),5000)/5000))/2), 0.4))))</f>
        <v>0.72</v>
      </c>
      <c r="AJ82" s="19">
        <f t="shared" ref="AJ82" si="1467">$B82+AI82</f>
        <v>1.9799999999999998</v>
      </c>
      <c r="AK82" s="16">
        <f>IF((IF(OR(AK$1="", $B82=""), 0, IF($B82&gt;'DOEE Payment Calculator'!$I$12, 0,  ((2/100)*FLOOR(MIN(AK$1, 100000),5000)/5000)+MIN((('DOEE Payment Calculator'!$I$12+0.4-($B82+(2/100)*FLOOR(MIN(AK$1, 100000),5000)/5000))/2), 0.4))))+$B82&gt;$B$5+0.2, 0, IF(OR(AK$1="", $B82=""), 0, IF($B82&gt;'DOEE Payment Calculator'!$I$12, 0,  ((2/100)*FLOOR(MIN(AK$1, 100000),5000)/5000)+MIN((('DOEE Payment Calculator'!$I$12+0.4-($B82+(2/100)*FLOOR(MIN(AK$1, 100000),5000)/5000))/2), 0.4))))</f>
        <v>0.74</v>
      </c>
      <c r="AL82" s="19">
        <f t="shared" ref="AL82" si="1468">$B82+AK82</f>
        <v>1.9999999999999998</v>
      </c>
      <c r="AM82" s="16">
        <f>IF((IF(OR(AM$1="", $B82=""), 0, IF($B82&gt;'DOEE Payment Calculator'!$I$12, 0,  ((2/100)*FLOOR(MIN(AM$1, 100000),5000)/5000)+MIN((('DOEE Payment Calculator'!$I$12+0.4-($B82+(2/100)*FLOOR(MIN(AM$1, 100000),5000)/5000))/2), 0.4))))+$B82&gt;$B$5+0.2, 0, IF(OR(AM$1="", $B82=""), 0, IF($B82&gt;'DOEE Payment Calculator'!$I$12, 0,  ((2/100)*FLOOR(MIN(AM$1, 100000),5000)/5000)+MIN((('DOEE Payment Calculator'!$I$12+0.4-($B82+(2/100)*FLOOR(MIN(AM$1, 100000),5000)/5000))/2), 0.4))))</f>
        <v>0.76</v>
      </c>
      <c r="AN82" s="19">
        <f t="shared" ref="AN82" si="1469">$B82+AM82</f>
        <v>2.0199999999999996</v>
      </c>
      <c r="AO82" s="16">
        <f>IF((IF(OR(AO$1="", $B82=""), 0, IF($B82&gt;'DOEE Payment Calculator'!$I$12, 0,  ((2/100)*FLOOR(MIN(AO$1, 100000),5000)/5000)+MIN((('DOEE Payment Calculator'!$I$12+0.4-($B82+(2/100)*FLOOR(MIN(AO$1, 100000),5000)/5000))/2), 0.4))))+$B82&gt;$B$5+0.2, 0, IF(OR(AO$1="", $B82=""), 0, IF($B82&gt;'DOEE Payment Calculator'!$I$12, 0,  ((2/100)*FLOOR(MIN(AO$1, 100000),5000)/5000)+MIN((('DOEE Payment Calculator'!$I$12+0.4-($B82+(2/100)*FLOOR(MIN(AO$1, 100000),5000)/5000))/2), 0.4))))</f>
        <v>0.77500000000000002</v>
      </c>
      <c r="AP82" s="19">
        <f t="shared" ref="AP82" si="1470">$B82+AO82</f>
        <v>2.0349999999999997</v>
      </c>
      <c r="AQ82" s="16">
        <f>IF((IF(OR(AQ$1="", $B82=""), 0, IF($B82&gt;'DOEE Payment Calculator'!$I$12, 0,  ((2/100)*FLOOR(MIN(AQ$1, 100000),5000)/5000)+MIN((('DOEE Payment Calculator'!$I$12+0.4-($B82+(2/100)*FLOOR(MIN(AQ$1, 100000),5000)/5000))/2), 0.4))))+$B82&gt;$B$5+0.2, 0, IF(OR(AQ$1="", $B82=""), 0, IF($B82&gt;'DOEE Payment Calculator'!$I$12, 0,  ((2/100)*FLOOR(MIN(AQ$1, 100000),5000)/5000)+MIN((('DOEE Payment Calculator'!$I$12+0.4-($B82+(2/100)*FLOOR(MIN(AQ$1, 100000),5000)/5000))/2), 0.4))))</f>
        <v>0.78500000000000003</v>
      </c>
      <c r="AR82" s="19">
        <f t="shared" ref="AR82" si="1471">$B82+AQ82</f>
        <v>2.0449999999999999</v>
      </c>
    </row>
    <row r="83" spans="2:44" ht="16.5" x14ac:dyDescent="0.3">
      <c r="B83" s="16">
        <f t="shared" si="1243"/>
        <v>1.2499999999999998</v>
      </c>
      <c r="C83" s="16">
        <f>IF((IF(OR(C$1="", $B83=""), 0, IF($B83&gt;'DOEE Payment Calculator'!$I$12, 0,  ((2/100)*FLOOR(MIN(C$1, 100000),5000)/5000)+MIN((('DOEE Payment Calculator'!$I$12+0.4-($B83+(2/100)*FLOOR(MIN(C$1, 100000),5000)/5000))/2), 0.4))))+$B83&gt;$B$5+0.2, 0, IF(OR(C$1="", $B83=""), 0, IF($B83&gt;'DOEE Payment Calculator'!$I$12, 0,  ((2/100)*FLOOR(MIN(C$1, 100000),5000)/5000)+MIN((('DOEE Payment Calculator'!$I$12+0.4-($B83+(2/100)*FLOOR(MIN(C$1, 100000),5000)/5000))/2), 0.4))))</f>
        <v>0.4</v>
      </c>
      <c r="D83" s="19">
        <f t="shared" si="1203"/>
        <v>1.65</v>
      </c>
      <c r="E83" s="16">
        <f>IF((IF(OR(E$1="", $B83=""), 0, IF($B83&gt;'DOEE Payment Calculator'!$I$12, 0,  ((2/100)*FLOOR(MIN(E$1, 100000),5000)/5000)+MIN((('DOEE Payment Calculator'!$I$12+0.4-($B83+(2/100)*FLOOR(MIN(E$1, 100000),5000)/5000))/2), 0.4))))+$B83&gt;$B$5+0.2, 0, IF(OR(E$1="", $B83=""), 0, IF($B83&gt;'DOEE Payment Calculator'!$I$12, 0,  ((2/100)*FLOOR(MIN(E$1, 100000),5000)/5000)+MIN((('DOEE Payment Calculator'!$I$12+0.4-($B83+(2/100)*FLOOR(MIN(E$1, 100000),5000)/5000))/2), 0.4))))</f>
        <v>0.42000000000000004</v>
      </c>
      <c r="F83" s="19">
        <f t="shared" si="1223"/>
        <v>1.67</v>
      </c>
      <c r="G83" s="16">
        <f>IF((IF(OR(G$1="", $B83=""), 0, IF($B83&gt;'DOEE Payment Calculator'!$I$12, 0,  ((2/100)*FLOOR(MIN(G$1, 100000),5000)/5000)+MIN((('DOEE Payment Calculator'!$I$12+0.4-($B83+(2/100)*FLOOR(MIN(G$1, 100000),5000)/5000))/2), 0.4))))+$B83&gt;$B$5+0.2, 0, IF(OR(G$1="", $B83=""), 0, IF($B83&gt;'DOEE Payment Calculator'!$I$12, 0,  ((2/100)*FLOOR(MIN(G$1, 100000),5000)/5000)+MIN((('DOEE Payment Calculator'!$I$12+0.4-($B83+(2/100)*FLOOR(MIN(G$1, 100000),5000)/5000))/2), 0.4))))</f>
        <v>0.44</v>
      </c>
      <c r="H83" s="19">
        <f t="shared" ref="H83" si="1472">$B83+G83</f>
        <v>1.6899999999999997</v>
      </c>
      <c r="I83" s="16">
        <f>IF((IF(OR(I$1="", $B83=""), 0, IF($B83&gt;'DOEE Payment Calculator'!$I$12, 0,  ((2/100)*FLOOR(MIN(I$1, 100000),5000)/5000)+MIN((('DOEE Payment Calculator'!$I$12+0.4-($B83+(2/100)*FLOOR(MIN(I$1, 100000),5000)/5000))/2), 0.4))))+$B83&gt;$B$5+0.2, 0, IF(OR(I$1="", $B83=""), 0, IF($B83&gt;'DOEE Payment Calculator'!$I$12, 0,  ((2/100)*FLOOR(MIN(I$1, 100000),5000)/5000)+MIN((('DOEE Payment Calculator'!$I$12+0.4-($B83+(2/100)*FLOOR(MIN(I$1, 100000),5000)/5000))/2), 0.4))))</f>
        <v>0.46</v>
      </c>
      <c r="J83" s="19">
        <f t="shared" ref="J83" si="1473">$B83+I83</f>
        <v>1.7099999999999997</v>
      </c>
      <c r="K83" s="16">
        <f>IF((IF(OR(K$1="", $B83=""), 0, IF($B83&gt;'DOEE Payment Calculator'!$I$12, 0,  ((2/100)*FLOOR(MIN(K$1, 100000),5000)/5000)+MIN((('DOEE Payment Calculator'!$I$12+0.4-($B83+(2/100)*FLOOR(MIN(K$1, 100000),5000)/5000))/2), 0.4))))+$B83&gt;$B$5+0.2, 0, IF(OR(K$1="", $B83=""), 0, IF($B83&gt;'DOEE Payment Calculator'!$I$12, 0,  ((2/100)*FLOOR(MIN(K$1, 100000),5000)/5000)+MIN((('DOEE Payment Calculator'!$I$12+0.4-($B83+(2/100)*FLOOR(MIN(K$1, 100000),5000)/5000))/2), 0.4))))</f>
        <v>0.48000000000000004</v>
      </c>
      <c r="L83" s="19">
        <f t="shared" ref="L83" si="1474">$B83+K83</f>
        <v>1.7299999999999998</v>
      </c>
      <c r="M83" s="16">
        <f>IF((IF(OR(M$1="", $B83=""), 0, IF($B83&gt;'DOEE Payment Calculator'!$I$12, 0,  ((2/100)*FLOOR(MIN(M$1, 100000),5000)/5000)+MIN((('DOEE Payment Calculator'!$I$12+0.4-($B83+(2/100)*FLOOR(MIN(M$1, 100000),5000)/5000))/2), 0.4))))+$B83&gt;$B$5+0.2, 0, IF(OR(M$1="", $B83=""), 0, IF($B83&gt;'DOEE Payment Calculator'!$I$12, 0,  ((2/100)*FLOOR(MIN(M$1, 100000),5000)/5000)+MIN((('DOEE Payment Calculator'!$I$12+0.4-($B83+(2/100)*FLOOR(MIN(M$1, 100000),5000)/5000))/2), 0.4))))</f>
        <v>0.5</v>
      </c>
      <c r="N83" s="19">
        <f t="shared" ref="N83" si="1475">$B83+M83</f>
        <v>1.7499999999999998</v>
      </c>
      <c r="O83" s="16">
        <f>IF((IF(OR(O$1="", $B83=""), 0, IF($B83&gt;'DOEE Payment Calculator'!$I$12, 0,  ((2/100)*FLOOR(MIN(O$1, 100000),5000)/5000)+MIN((('DOEE Payment Calculator'!$I$12+0.4-($B83+(2/100)*FLOOR(MIN(O$1, 100000),5000)/5000))/2), 0.4))))+$B83&gt;$B$5+0.2, 0, IF(OR(O$1="", $B83=""), 0, IF($B83&gt;'DOEE Payment Calculator'!$I$12, 0,  ((2/100)*FLOOR(MIN(O$1, 100000),5000)/5000)+MIN((('DOEE Payment Calculator'!$I$12+0.4-($B83+(2/100)*FLOOR(MIN(O$1, 100000),5000)/5000))/2), 0.4))))</f>
        <v>0.52</v>
      </c>
      <c r="P83" s="19">
        <f t="shared" ref="P83" si="1476">$B83+O83</f>
        <v>1.7699999999999998</v>
      </c>
      <c r="Q83" s="16">
        <f>IF((IF(OR(Q$1="", $B83=""), 0, IF($B83&gt;'DOEE Payment Calculator'!$I$12, 0,  ((2/100)*FLOOR(MIN(Q$1, 100000),5000)/5000)+MIN((('DOEE Payment Calculator'!$I$12+0.4-($B83+(2/100)*FLOOR(MIN(Q$1, 100000),5000)/5000))/2), 0.4))))+$B83&gt;$B$5+0.2, 0, IF(OR(Q$1="", $B83=""), 0, IF($B83&gt;'DOEE Payment Calculator'!$I$12, 0,  ((2/100)*FLOOR(MIN(Q$1, 100000),5000)/5000)+MIN((('DOEE Payment Calculator'!$I$12+0.4-($B83+(2/100)*FLOOR(MIN(Q$1, 100000),5000)/5000))/2), 0.4))))</f>
        <v>0.54</v>
      </c>
      <c r="R83" s="19">
        <f t="shared" ref="R83" si="1477">$B83+Q83</f>
        <v>1.7899999999999998</v>
      </c>
      <c r="S83" s="16">
        <f>IF((IF(OR(S$1="", $B83=""), 0, IF($B83&gt;'DOEE Payment Calculator'!$I$12, 0,  ((2/100)*FLOOR(MIN(S$1, 100000),5000)/5000)+MIN((('DOEE Payment Calculator'!$I$12+0.4-($B83+(2/100)*FLOOR(MIN(S$1, 100000),5000)/5000))/2), 0.4))))+$B83&gt;$B$5+0.2, 0, IF(OR(S$1="", $B83=""), 0, IF($B83&gt;'DOEE Payment Calculator'!$I$12, 0,  ((2/100)*FLOOR(MIN(S$1, 100000),5000)/5000)+MIN((('DOEE Payment Calculator'!$I$12+0.4-($B83+(2/100)*FLOOR(MIN(S$1, 100000),5000)/5000))/2), 0.4))))</f>
        <v>0.56000000000000005</v>
      </c>
      <c r="T83" s="19">
        <f t="shared" ref="T83" si="1478">$B83+S83</f>
        <v>1.8099999999999998</v>
      </c>
      <c r="U83" s="16">
        <f>IF((IF(OR(U$1="", $B83=""), 0, IF($B83&gt;'DOEE Payment Calculator'!$I$12, 0,  ((2/100)*FLOOR(MIN(U$1, 100000),5000)/5000)+MIN((('DOEE Payment Calculator'!$I$12+0.4-($B83+(2/100)*FLOOR(MIN(U$1, 100000),5000)/5000))/2), 0.4))))+$B83&gt;$B$5+0.2, 0, IF(OR(U$1="", $B83=""), 0, IF($B83&gt;'DOEE Payment Calculator'!$I$12, 0,  ((2/100)*FLOOR(MIN(U$1, 100000),5000)/5000)+MIN((('DOEE Payment Calculator'!$I$12+0.4-($B83+(2/100)*FLOOR(MIN(U$1, 100000),5000)/5000))/2), 0.4))))</f>
        <v>0.58000000000000007</v>
      </c>
      <c r="V83" s="19">
        <f t="shared" ref="V83" si="1479">$B83+U83</f>
        <v>1.8299999999999998</v>
      </c>
      <c r="W83" s="16">
        <f>IF((IF(OR(W$1="", $B83=""), 0, IF($B83&gt;'DOEE Payment Calculator'!$I$12, 0,  ((2/100)*FLOOR(MIN(W$1, 100000),5000)/5000)+MIN((('DOEE Payment Calculator'!$I$12+0.4-($B83+(2/100)*FLOOR(MIN(W$1, 100000),5000)/5000))/2), 0.4))))+$B83&gt;$B$5+0.2, 0, IF(OR(W$1="", $B83=""), 0, IF($B83&gt;'DOEE Payment Calculator'!$I$12, 0,  ((2/100)*FLOOR(MIN(W$1, 100000),5000)/5000)+MIN((('DOEE Payment Calculator'!$I$12+0.4-($B83+(2/100)*FLOOR(MIN(W$1, 100000),5000)/5000))/2), 0.4))))</f>
        <v>0.60000000000000009</v>
      </c>
      <c r="X83" s="19">
        <f t="shared" ref="X83" si="1480">$B83+W83</f>
        <v>1.8499999999999999</v>
      </c>
      <c r="Y83" s="16">
        <f>IF((IF(OR(Y$1="", $B83=""), 0, IF($B83&gt;'DOEE Payment Calculator'!$I$12, 0,  ((2/100)*FLOOR(MIN(Y$1, 100000),5000)/5000)+MIN((('DOEE Payment Calculator'!$I$12+0.4-($B83+(2/100)*FLOOR(MIN(Y$1, 100000),5000)/5000))/2), 0.4))))+$B83&gt;$B$5+0.2, 0, IF(OR(Y$1="", $B83=""), 0, IF($B83&gt;'DOEE Payment Calculator'!$I$12, 0,  ((2/100)*FLOOR(MIN(Y$1, 100000),5000)/5000)+MIN((('DOEE Payment Calculator'!$I$12+0.4-($B83+(2/100)*FLOOR(MIN(Y$1, 100000),5000)/5000))/2), 0.4))))</f>
        <v>0.62</v>
      </c>
      <c r="Z83" s="19">
        <f t="shared" ref="Z83" si="1481">$B83+Y83</f>
        <v>1.8699999999999997</v>
      </c>
      <c r="AA83" s="16">
        <f>IF((IF(OR(AA$1="", $B83=""), 0, IF($B83&gt;'DOEE Payment Calculator'!$I$12, 0,  ((2/100)*FLOOR(MIN(AA$1, 100000),5000)/5000)+MIN((('DOEE Payment Calculator'!$I$12+0.4-($B83+(2/100)*FLOOR(MIN(AA$1, 100000),5000)/5000))/2), 0.4))))+$B83&gt;$B$5+0.2, 0, IF(OR(AA$1="", $B83=""), 0, IF($B83&gt;'DOEE Payment Calculator'!$I$12, 0,  ((2/100)*FLOOR(MIN(AA$1, 100000),5000)/5000)+MIN((('DOEE Payment Calculator'!$I$12+0.4-($B83+(2/100)*FLOOR(MIN(AA$1, 100000),5000)/5000))/2), 0.4))))</f>
        <v>0.64</v>
      </c>
      <c r="AB83" s="19">
        <f t="shared" ref="AB83" si="1482">$B83+AA83</f>
        <v>1.8899999999999997</v>
      </c>
      <c r="AC83" s="16">
        <f>IF((IF(OR(AC$1="", $B83=""), 0, IF($B83&gt;'DOEE Payment Calculator'!$I$12, 0,  ((2/100)*FLOOR(MIN(AC$1, 100000),5000)/5000)+MIN((('DOEE Payment Calculator'!$I$12+0.4-($B83+(2/100)*FLOOR(MIN(AC$1, 100000),5000)/5000))/2), 0.4))))+$B83&gt;$B$5+0.2, 0, IF(OR(AC$1="", $B83=""), 0, IF($B83&gt;'DOEE Payment Calculator'!$I$12, 0,  ((2/100)*FLOOR(MIN(AC$1, 100000),5000)/5000)+MIN((('DOEE Payment Calculator'!$I$12+0.4-($B83+(2/100)*FLOOR(MIN(AC$1, 100000),5000)/5000))/2), 0.4))))</f>
        <v>0.66</v>
      </c>
      <c r="AD83" s="19">
        <f t="shared" ref="AD83" si="1483">$B83+AC83</f>
        <v>1.9099999999999997</v>
      </c>
      <c r="AE83" s="16">
        <f>IF((IF(OR(AE$1="", $B83=""), 0, IF($B83&gt;'DOEE Payment Calculator'!$I$12, 0,  ((2/100)*FLOOR(MIN(AE$1, 100000),5000)/5000)+MIN((('DOEE Payment Calculator'!$I$12+0.4-($B83+(2/100)*FLOOR(MIN(AE$1, 100000),5000)/5000))/2), 0.4))))+$B83&gt;$B$5+0.2, 0, IF(OR(AE$1="", $B83=""), 0, IF($B83&gt;'DOEE Payment Calculator'!$I$12, 0,  ((2/100)*FLOOR(MIN(AE$1, 100000),5000)/5000)+MIN((('DOEE Payment Calculator'!$I$12+0.4-($B83+(2/100)*FLOOR(MIN(AE$1, 100000),5000)/5000))/2), 0.4))))</f>
        <v>0.68</v>
      </c>
      <c r="AF83" s="19">
        <f t="shared" ref="AF83" si="1484">$B83+AE83</f>
        <v>1.9299999999999997</v>
      </c>
      <c r="AG83" s="16">
        <f>IF((IF(OR(AG$1="", $B83=""), 0, IF($B83&gt;'DOEE Payment Calculator'!$I$12, 0,  ((2/100)*FLOOR(MIN(AG$1, 100000),5000)/5000)+MIN((('DOEE Payment Calculator'!$I$12+0.4-($B83+(2/100)*FLOOR(MIN(AG$1, 100000),5000)/5000))/2), 0.4))))+$B83&gt;$B$5+0.2, 0, IF(OR(AG$1="", $B83=""), 0, IF($B83&gt;'DOEE Payment Calculator'!$I$12, 0,  ((2/100)*FLOOR(MIN(AG$1, 100000),5000)/5000)+MIN((('DOEE Payment Calculator'!$I$12+0.4-($B83+(2/100)*FLOOR(MIN(AG$1, 100000),5000)/5000))/2), 0.4))))</f>
        <v>0.7</v>
      </c>
      <c r="AH83" s="19">
        <f t="shared" ref="AH83" si="1485">$B83+AG83</f>
        <v>1.9499999999999997</v>
      </c>
      <c r="AI83" s="16">
        <f>IF((IF(OR(AI$1="", $B83=""), 0, IF($B83&gt;'DOEE Payment Calculator'!$I$12, 0,  ((2/100)*FLOOR(MIN(AI$1, 100000),5000)/5000)+MIN((('DOEE Payment Calculator'!$I$12+0.4-($B83+(2/100)*FLOOR(MIN(AI$1, 100000),5000)/5000))/2), 0.4))))+$B83&gt;$B$5+0.2, 0, IF(OR(AI$1="", $B83=""), 0, IF($B83&gt;'DOEE Payment Calculator'!$I$12, 0,  ((2/100)*FLOOR(MIN(AI$1, 100000),5000)/5000)+MIN((('DOEE Payment Calculator'!$I$12+0.4-($B83+(2/100)*FLOOR(MIN(AI$1, 100000),5000)/5000))/2), 0.4))))</f>
        <v>0.72</v>
      </c>
      <c r="AJ83" s="19">
        <f t="shared" ref="AJ83" si="1486">$B83+AI83</f>
        <v>1.9699999999999998</v>
      </c>
      <c r="AK83" s="16">
        <f>IF((IF(OR(AK$1="", $B83=""), 0, IF($B83&gt;'DOEE Payment Calculator'!$I$12, 0,  ((2/100)*FLOOR(MIN(AK$1, 100000),5000)/5000)+MIN((('DOEE Payment Calculator'!$I$12+0.4-($B83+(2/100)*FLOOR(MIN(AK$1, 100000),5000)/5000))/2), 0.4))))+$B83&gt;$B$5+0.2, 0, IF(OR(AK$1="", $B83=""), 0, IF($B83&gt;'DOEE Payment Calculator'!$I$12, 0,  ((2/100)*FLOOR(MIN(AK$1, 100000),5000)/5000)+MIN((('DOEE Payment Calculator'!$I$12+0.4-($B83+(2/100)*FLOOR(MIN(AK$1, 100000),5000)/5000))/2), 0.4))))</f>
        <v>0.74</v>
      </c>
      <c r="AL83" s="19">
        <f t="shared" ref="AL83" si="1487">$B83+AK83</f>
        <v>1.9899999999999998</v>
      </c>
      <c r="AM83" s="16">
        <f>IF((IF(OR(AM$1="", $B83=""), 0, IF($B83&gt;'DOEE Payment Calculator'!$I$12, 0,  ((2/100)*FLOOR(MIN(AM$1, 100000),5000)/5000)+MIN((('DOEE Payment Calculator'!$I$12+0.4-($B83+(2/100)*FLOOR(MIN(AM$1, 100000),5000)/5000))/2), 0.4))))+$B83&gt;$B$5+0.2, 0, IF(OR(AM$1="", $B83=""), 0, IF($B83&gt;'DOEE Payment Calculator'!$I$12, 0,  ((2/100)*FLOOR(MIN(AM$1, 100000),5000)/5000)+MIN((('DOEE Payment Calculator'!$I$12+0.4-($B83+(2/100)*FLOOR(MIN(AM$1, 100000),5000)/5000))/2), 0.4))))</f>
        <v>0.76</v>
      </c>
      <c r="AN83" s="19">
        <f t="shared" ref="AN83" si="1488">$B83+AM83</f>
        <v>2.0099999999999998</v>
      </c>
      <c r="AO83" s="16">
        <f>IF((IF(OR(AO$1="", $B83=""), 0, IF($B83&gt;'DOEE Payment Calculator'!$I$12, 0,  ((2/100)*FLOOR(MIN(AO$1, 100000),5000)/5000)+MIN((('DOEE Payment Calculator'!$I$12+0.4-($B83+(2/100)*FLOOR(MIN(AO$1, 100000),5000)/5000))/2), 0.4))))+$B83&gt;$B$5+0.2, 0, IF(OR(AO$1="", $B83=""), 0, IF($B83&gt;'DOEE Payment Calculator'!$I$12, 0,  ((2/100)*FLOOR(MIN(AO$1, 100000),5000)/5000)+MIN((('DOEE Payment Calculator'!$I$12+0.4-($B83+(2/100)*FLOOR(MIN(AO$1, 100000),5000)/5000))/2), 0.4))))</f>
        <v>0.77999999999999992</v>
      </c>
      <c r="AP83" s="19">
        <f t="shared" ref="AP83" si="1489">$B83+AO83</f>
        <v>2.0299999999999998</v>
      </c>
      <c r="AQ83" s="16">
        <f>IF((IF(OR(AQ$1="", $B83=""), 0, IF($B83&gt;'DOEE Payment Calculator'!$I$12, 0,  ((2/100)*FLOOR(MIN(AQ$1, 100000),5000)/5000)+MIN((('DOEE Payment Calculator'!$I$12+0.4-($B83+(2/100)*FLOOR(MIN(AQ$1, 100000),5000)/5000))/2), 0.4))))+$B83&gt;$B$5+0.2, 0, IF(OR(AQ$1="", $B83=""), 0, IF($B83&gt;'DOEE Payment Calculator'!$I$12, 0,  ((2/100)*FLOOR(MIN(AQ$1, 100000),5000)/5000)+MIN((('DOEE Payment Calculator'!$I$12+0.4-($B83+(2/100)*FLOOR(MIN(AQ$1, 100000),5000)/5000))/2), 0.4))))</f>
        <v>0.78999999999999992</v>
      </c>
      <c r="AR83" s="19">
        <f t="shared" ref="AR83" si="1490">$B83+AQ83</f>
        <v>2.0399999999999996</v>
      </c>
    </row>
    <row r="84" spans="2:44" ht="16.5" x14ac:dyDescent="0.3">
      <c r="B84" s="16">
        <f t="shared" si="1243"/>
        <v>1.2399999999999998</v>
      </c>
      <c r="C84" s="16">
        <f>IF((IF(OR(C$1="", $B84=""), 0, IF($B84&gt;'DOEE Payment Calculator'!$I$12, 0,  ((2/100)*FLOOR(MIN(C$1, 100000),5000)/5000)+MIN((('DOEE Payment Calculator'!$I$12+0.4-($B84+(2/100)*FLOOR(MIN(C$1, 100000),5000)/5000))/2), 0.4))))+$B84&gt;$B$5+0.2, 0, IF(OR(C$1="", $B84=""), 0, IF($B84&gt;'DOEE Payment Calculator'!$I$12, 0,  ((2/100)*FLOOR(MIN(C$1, 100000),5000)/5000)+MIN((('DOEE Payment Calculator'!$I$12+0.4-($B84+(2/100)*FLOOR(MIN(C$1, 100000),5000)/5000))/2), 0.4))))</f>
        <v>0.4</v>
      </c>
      <c r="D84" s="19">
        <f t="shared" si="1203"/>
        <v>1.6399999999999997</v>
      </c>
      <c r="E84" s="16">
        <f>IF((IF(OR(E$1="", $B84=""), 0, IF($B84&gt;'DOEE Payment Calculator'!$I$12, 0,  ((2/100)*FLOOR(MIN(E$1, 100000),5000)/5000)+MIN((('DOEE Payment Calculator'!$I$12+0.4-($B84+(2/100)*FLOOR(MIN(E$1, 100000),5000)/5000))/2), 0.4))))+$B84&gt;$B$5+0.2, 0, IF(OR(E$1="", $B84=""), 0, IF($B84&gt;'DOEE Payment Calculator'!$I$12, 0,  ((2/100)*FLOOR(MIN(E$1, 100000),5000)/5000)+MIN((('DOEE Payment Calculator'!$I$12+0.4-($B84+(2/100)*FLOOR(MIN(E$1, 100000),5000)/5000))/2), 0.4))))</f>
        <v>0.42000000000000004</v>
      </c>
      <c r="F84" s="19">
        <f t="shared" si="1223"/>
        <v>1.6599999999999997</v>
      </c>
      <c r="G84" s="16">
        <f>IF((IF(OR(G$1="", $B84=""), 0, IF($B84&gt;'DOEE Payment Calculator'!$I$12, 0,  ((2/100)*FLOOR(MIN(G$1, 100000),5000)/5000)+MIN((('DOEE Payment Calculator'!$I$12+0.4-($B84+(2/100)*FLOOR(MIN(G$1, 100000),5000)/5000))/2), 0.4))))+$B84&gt;$B$5+0.2, 0, IF(OR(G$1="", $B84=""), 0, IF($B84&gt;'DOEE Payment Calculator'!$I$12, 0,  ((2/100)*FLOOR(MIN(G$1, 100000),5000)/5000)+MIN((('DOEE Payment Calculator'!$I$12+0.4-($B84+(2/100)*FLOOR(MIN(G$1, 100000),5000)/5000))/2), 0.4))))</f>
        <v>0.44</v>
      </c>
      <c r="H84" s="19">
        <f t="shared" ref="H84" si="1491">$B84+G84</f>
        <v>1.6799999999999997</v>
      </c>
      <c r="I84" s="16">
        <f>IF((IF(OR(I$1="", $B84=""), 0, IF($B84&gt;'DOEE Payment Calculator'!$I$12, 0,  ((2/100)*FLOOR(MIN(I$1, 100000),5000)/5000)+MIN((('DOEE Payment Calculator'!$I$12+0.4-($B84+(2/100)*FLOOR(MIN(I$1, 100000),5000)/5000))/2), 0.4))))+$B84&gt;$B$5+0.2, 0, IF(OR(I$1="", $B84=""), 0, IF($B84&gt;'DOEE Payment Calculator'!$I$12, 0,  ((2/100)*FLOOR(MIN(I$1, 100000),5000)/5000)+MIN((('DOEE Payment Calculator'!$I$12+0.4-($B84+(2/100)*FLOOR(MIN(I$1, 100000),5000)/5000))/2), 0.4))))</f>
        <v>0.46</v>
      </c>
      <c r="J84" s="19">
        <f t="shared" ref="J84" si="1492">$B84+I84</f>
        <v>1.6999999999999997</v>
      </c>
      <c r="K84" s="16">
        <f>IF((IF(OR(K$1="", $B84=""), 0, IF($B84&gt;'DOEE Payment Calculator'!$I$12, 0,  ((2/100)*FLOOR(MIN(K$1, 100000),5000)/5000)+MIN((('DOEE Payment Calculator'!$I$12+0.4-($B84+(2/100)*FLOOR(MIN(K$1, 100000),5000)/5000))/2), 0.4))))+$B84&gt;$B$5+0.2, 0, IF(OR(K$1="", $B84=""), 0, IF($B84&gt;'DOEE Payment Calculator'!$I$12, 0,  ((2/100)*FLOOR(MIN(K$1, 100000),5000)/5000)+MIN((('DOEE Payment Calculator'!$I$12+0.4-($B84+(2/100)*FLOOR(MIN(K$1, 100000),5000)/5000))/2), 0.4))))</f>
        <v>0.48000000000000004</v>
      </c>
      <c r="L84" s="19">
        <f t="shared" ref="L84" si="1493">$B84+K84</f>
        <v>1.7199999999999998</v>
      </c>
      <c r="M84" s="16">
        <f>IF((IF(OR(M$1="", $B84=""), 0, IF($B84&gt;'DOEE Payment Calculator'!$I$12, 0,  ((2/100)*FLOOR(MIN(M$1, 100000),5000)/5000)+MIN((('DOEE Payment Calculator'!$I$12+0.4-($B84+(2/100)*FLOOR(MIN(M$1, 100000),5000)/5000))/2), 0.4))))+$B84&gt;$B$5+0.2, 0, IF(OR(M$1="", $B84=""), 0, IF($B84&gt;'DOEE Payment Calculator'!$I$12, 0,  ((2/100)*FLOOR(MIN(M$1, 100000),5000)/5000)+MIN((('DOEE Payment Calculator'!$I$12+0.4-($B84+(2/100)*FLOOR(MIN(M$1, 100000),5000)/5000))/2), 0.4))))</f>
        <v>0.5</v>
      </c>
      <c r="N84" s="19">
        <f t="shared" ref="N84" si="1494">$B84+M84</f>
        <v>1.7399999999999998</v>
      </c>
      <c r="O84" s="16">
        <f>IF((IF(OR(O$1="", $B84=""), 0, IF($B84&gt;'DOEE Payment Calculator'!$I$12, 0,  ((2/100)*FLOOR(MIN(O$1, 100000),5000)/5000)+MIN((('DOEE Payment Calculator'!$I$12+0.4-($B84+(2/100)*FLOOR(MIN(O$1, 100000),5000)/5000))/2), 0.4))))+$B84&gt;$B$5+0.2, 0, IF(OR(O$1="", $B84=""), 0, IF($B84&gt;'DOEE Payment Calculator'!$I$12, 0,  ((2/100)*FLOOR(MIN(O$1, 100000),5000)/5000)+MIN((('DOEE Payment Calculator'!$I$12+0.4-($B84+(2/100)*FLOOR(MIN(O$1, 100000),5000)/5000))/2), 0.4))))</f>
        <v>0.52</v>
      </c>
      <c r="P84" s="19">
        <f t="shared" ref="P84" si="1495">$B84+O84</f>
        <v>1.7599999999999998</v>
      </c>
      <c r="Q84" s="16">
        <f>IF((IF(OR(Q$1="", $B84=""), 0, IF($B84&gt;'DOEE Payment Calculator'!$I$12, 0,  ((2/100)*FLOOR(MIN(Q$1, 100000),5000)/5000)+MIN((('DOEE Payment Calculator'!$I$12+0.4-($B84+(2/100)*FLOOR(MIN(Q$1, 100000),5000)/5000))/2), 0.4))))+$B84&gt;$B$5+0.2, 0, IF(OR(Q$1="", $B84=""), 0, IF($B84&gt;'DOEE Payment Calculator'!$I$12, 0,  ((2/100)*FLOOR(MIN(Q$1, 100000),5000)/5000)+MIN((('DOEE Payment Calculator'!$I$12+0.4-($B84+(2/100)*FLOOR(MIN(Q$1, 100000),5000)/5000))/2), 0.4))))</f>
        <v>0.54</v>
      </c>
      <c r="R84" s="19">
        <f t="shared" ref="R84" si="1496">$B84+Q84</f>
        <v>1.7799999999999998</v>
      </c>
      <c r="S84" s="16">
        <f>IF((IF(OR(S$1="", $B84=""), 0, IF($B84&gt;'DOEE Payment Calculator'!$I$12, 0,  ((2/100)*FLOOR(MIN(S$1, 100000),5000)/5000)+MIN((('DOEE Payment Calculator'!$I$12+0.4-($B84+(2/100)*FLOOR(MIN(S$1, 100000),5000)/5000))/2), 0.4))))+$B84&gt;$B$5+0.2, 0, IF(OR(S$1="", $B84=""), 0, IF($B84&gt;'DOEE Payment Calculator'!$I$12, 0,  ((2/100)*FLOOR(MIN(S$1, 100000),5000)/5000)+MIN((('DOEE Payment Calculator'!$I$12+0.4-($B84+(2/100)*FLOOR(MIN(S$1, 100000),5000)/5000))/2), 0.4))))</f>
        <v>0.56000000000000005</v>
      </c>
      <c r="T84" s="19">
        <f t="shared" ref="T84" si="1497">$B84+S84</f>
        <v>1.7999999999999998</v>
      </c>
      <c r="U84" s="16">
        <f>IF((IF(OR(U$1="", $B84=""), 0, IF($B84&gt;'DOEE Payment Calculator'!$I$12, 0,  ((2/100)*FLOOR(MIN(U$1, 100000),5000)/5000)+MIN((('DOEE Payment Calculator'!$I$12+0.4-($B84+(2/100)*FLOOR(MIN(U$1, 100000),5000)/5000))/2), 0.4))))+$B84&gt;$B$5+0.2, 0, IF(OR(U$1="", $B84=""), 0, IF($B84&gt;'DOEE Payment Calculator'!$I$12, 0,  ((2/100)*FLOOR(MIN(U$1, 100000),5000)/5000)+MIN((('DOEE Payment Calculator'!$I$12+0.4-($B84+(2/100)*FLOOR(MIN(U$1, 100000),5000)/5000))/2), 0.4))))</f>
        <v>0.58000000000000007</v>
      </c>
      <c r="V84" s="19">
        <f t="shared" ref="V84" si="1498">$B84+U84</f>
        <v>1.8199999999999998</v>
      </c>
      <c r="W84" s="16">
        <f>IF((IF(OR(W$1="", $B84=""), 0, IF($B84&gt;'DOEE Payment Calculator'!$I$12, 0,  ((2/100)*FLOOR(MIN(W$1, 100000),5000)/5000)+MIN((('DOEE Payment Calculator'!$I$12+0.4-($B84+(2/100)*FLOOR(MIN(W$1, 100000),5000)/5000))/2), 0.4))))+$B84&gt;$B$5+0.2, 0, IF(OR(W$1="", $B84=""), 0, IF($B84&gt;'DOEE Payment Calculator'!$I$12, 0,  ((2/100)*FLOOR(MIN(W$1, 100000),5000)/5000)+MIN((('DOEE Payment Calculator'!$I$12+0.4-($B84+(2/100)*FLOOR(MIN(W$1, 100000),5000)/5000))/2), 0.4))))</f>
        <v>0.60000000000000009</v>
      </c>
      <c r="X84" s="19">
        <f t="shared" ref="X84" si="1499">$B84+W84</f>
        <v>1.8399999999999999</v>
      </c>
      <c r="Y84" s="16">
        <f>IF((IF(OR(Y$1="", $B84=""), 0, IF($B84&gt;'DOEE Payment Calculator'!$I$12, 0,  ((2/100)*FLOOR(MIN(Y$1, 100000),5000)/5000)+MIN((('DOEE Payment Calculator'!$I$12+0.4-($B84+(2/100)*FLOOR(MIN(Y$1, 100000),5000)/5000))/2), 0.4))))+$B84&gt;$B$5+0.2, 0, IF(OR(Y$1="", $B84=""), 0, IF($B84&gt;'DOEE Payment Calculator'!$I$12, 0,  ((2/100)*FLOOR(MIN(Y$1, 100000),5000)/5000)+MIN((('DOEE Payment Calculator'!$I$12+0.4-($B84+(2/100)*FLOOR(MIN(Y$1, 100000),5000)/5000))/2), 0.4))))</f>
        <v>0.62</v>
      </c>
      <c r="Z84" s="19">
        <f t="shared" ref="Z84" si="1500">$B84+Y84</f>
        <v>1.8599999999999999</v>
      </c>
      <c r="AA84" s="16">
        <f>IF((IF(OR(AA$1="", $B84=""), 0, IF($B84&gt;'DOEE Payment Calculator'!$I$12, 0,  ((2/100)*FLOOR(MIN(AA$1, 100000),5000)/5000)+MIN((('DOEE Payment Calculator'!$I$12+0.4-($B84+(2/100)*FLOOR(MIN(AA$1, 100000),5000)/5000))/2), 0.4))))+$B84&gt;$B$5+0.2, 0, IF(OR(AA$1="", $B84=""), 0, IF($B84&gt;'DOEE Payment Calculator'!$I$12, 0,  ((2/100)*FLOOR(MIN(AA$1, 100000),5000)/5000)+MIN((('DOEE Payment Calculator'!$I$12+0.4-($B84+(2/100)*FLOOR(MIN(AA$1, 100000),5000)/5000))/2), 0.4))))</f>
        <v>0.64</v>
      </c>
      <c r="AB84" s="19">
        <f t="shared" ref="AB84" si="1501">$B84+AA84</f>
        <v>1.88</v>
      </c>
      <c r="AC84" s="16">
        <f>IF((IF(OR(AC$1="", $B84=""), 0, IF($B84&gt;'DOEE Payment Calculator'!$I$12, 0,  ((2/100)*FLOOR(MIN(AC$1, 100000),5000)/5000)+MIN((('DOEE Payment Calculator'!$I$12+0.4-($B84+(2/100)*FLOOR(MIN(AC$1, 100000),5000)/5000))/2), 0.4))))+$B84&gt;$B$5+0.2, 0, IF(OR(AC$1="", $B84=""), 0, IF($B84&gt;'DOEE Payment Calculator'!$I$12, 0,  ((2/100)*FLOOR(MIN(AC$1, 100000),5000)/5000)+MIN((('DOEE Payment Calculator'!$I$12+0.4-($B84+(2/100)*FLOOR(MIN(AC$1, 100000),5000)/5000))/2), 0.4))))</f>
        <v>0.66</v>
      </c>
      <c r="AD84" s="19">
        <f t="shared" ref="AD84" si="1502">$B84+AC84</f>
        <v>1.9</v>
      </c>
      <c r="AE84" s="16">
        <f>IF((IF(OR(AE$1="", $B84=""), 0, IF($B84&gt;'DOEE Payment Calculator'!$I$12, 0,  ((2/100)*FLOOR(MIN(AE$1, 100000),5000)/5000)+MIN((('DOEE Payment Calculator'!$I$12+0.4-($B84+(2/100)*FLOOR(MIN(AE$1, 100000),5000)/5000))/2), 0.4))))+$B84&gt;$B$5+0.2, 0, IF(OR(AE$1="", $B84=""), 0, IF($B84&gt;'DOEE Payment Calculator'!$I$12, 0,  ((2/100)*FLOOR(MIN(AE$1, 100000),5000)/5000)+MIN((('DOEE Payment Calculator'!$I$12+0.4-($B84+(2/100)*FLOOR(MIN(AE$1, 100000),5000)/5000))/2), 0.4))))</f>
        <v>0.68</v>
      </c>
      <c r="AF84" s="19">
        <f t="shared" ref="AF84" si="1503">$B84+AE84</f>
        <v>1.92</v>
      </c>
      <c r="AG84" s="16">
        <f>IF((IF(OR(AG$1="", $B84=""), 0, IF($B84&gt;'DOEE Payment Calculator'!$I$12, 0,  ((2/100)*FLOOR(MIN(AG$1, 100000),5000)/5000)+MIN((('DOEE Payment Calculator'!$I$12+0.4-($B84+(2/100)*FLOOR(MIN(AG$1, 100000),5000)/5000))/2), 0.4))))+$B84&gt;$B$5+0.2, 0, IF(OR(AG$1="", $B84=""), 0, IF($B84&gt;'DOEE Payment Calculator'!$I$12, 0,  ((2/100)*FLOOR(MIN(AG$1, 100000),5000)/5000)+MIN((('DOEE Payment Calculator'!$I$12+0.4-($B84+(2/100)*FLOOR(MIN(AG$1, 100000),5000)/5000))/2), 0.4))))</f>
        <v>0.7</v>
      </c>
      <c r="AH84" s="19">
        <f t="shared" ref="AH84" si="1504">$B84+AG84</f>
        <v>1.9399999999999997</v>
      </c>
      <c r="AI84" s="16">
        <f>IF((IF(OR(AI$1="", $B84=""), 0, IF($B84&gt;'DOEE Payment Calculator'!$I$12, 0,  ((2/100)*FLOOR(MIN(AI$1, 100000),5000)/5000)+MIN((('DOEE Payment Calculator'!$I$12+0.4-($B84+(2/100)*FLOOR(MIN(AI$1, 100000),5000)/5000))/2), 0.4))))+$B84&gt;$B$5+0.2, 0, IF(OR(AI$1="", $B84=""), 0, IF($B84&gt;'DOEE Payment Calculator'!$I$12, 0,  ((2/100)*FLOOR(MIN(AI$1, 100000),5000)/5000)+MIN((('DOEE Payment Calculator'!$I$12+0.4-($B84+(2/100)*FLOOR(MIN(AI$1, 100000),5000)/5000))/2), 0.4))))</f>
        <v>0.72</v>
      </c>
      <c r="AJ84" s="19">
        <f t="shared" ref="AJ84" si="1505">$B84+AI84</f>
        <v>1.9599999999999997</v>
      </c>
      <c r="AK84" s="16">
        <f>IF((IF(OR(AK$1="", $B84=""), 0, IF($B84&gt;'DOEE Payment Calculator'!$I$12, 0,  ((2/100)*FLOOR(MIN(AK$1, 100000),5000)/5000)+MIN((('DOEE Payment Calculator'!$I$12+0.4-($B84+(2/100)*FLOOR(MIN(AK$1, 100000),5000)/5000))/2), 0.4))))+$B84&gt;$B$5+0.2, 0, IF(OR(AK$1="", $B84=""), 0, IF($B84&gt;'DOEE Payment Calculator'!$I$12, 0,  ((2/100)*FLOOR(MIN(AK$1, 100000),5000)/5000)+MIN((('DOEE Payment Calculator'!$I$12+0.4-($B84+(2/100)*FLOOR(MIN(AK$1, 100000),5000)/5000))/2), 0.4))))</f>
        <v>0.74</v>
      </c>
      <c r="AL84" s="19">
        <f t="shared" ref="AL84" si="1506">$B84+AK84</f>
        <v>1.9799999999999998</v>
      </c>
      <c r="AM84" s="16">
        <f>IF((IF(OR(AM$1="", $B84=""), 0, IF($B84&gt;'DOEE Payment Calculator'!$I$12, 0,  ((2/100)*FLOOR(MIN(AM$1, 100000),5000)/5000)+MIN((('DOEE Payment Calculator'!$I$12+0.4-($B84+(2/100)*FLOOR(MIN(AM$1, 100000),5000)/5000))/2), 0.4))))+$B84&gt;$B$5+0.2, 0, IF(OR(AM$1="", $B84=""), 0, IF($B84&gt;'DOEE Payment Calculator'!$I$12, 0,  ((2/100)*FLOOR(MIN(AM$1, 100000),5000)/5000)+MIN((('DOEE Payment Calculator'!$I$12+0.4-($B84+(2/100)*FLOOR(MIN(AM$1, 100000),5000)/5000))/2), 0.4))))</f>
        <v>0.76</v>
      </c>
      <c r="AN84" s="19">
        <f t="shared" ref="AN84" si="1507">$B84+AM84</f>
        <v>1.9999999999999998</v>
      </c>
      <c r="AO84" s="16">
        <f>IF((IF(OR(AO$1="", $B84=""), 0, IF($B84&gt;'DOEE Payment Calculator'!$I$12, 0,  ((2/100)*FLOOR(MIN(AO$1, 100000),5000)/5000)+MIN((('DOEE Payment Calculator'!$I$12+0.4-($B84+(2/100)*FLOOR(MIN(AO$1, 100000),5000)/5000))/2), 0.4))))+$B84&gt;$B$5+0.2, 0, IF(OR(AO$1="", $B84=""), 0, IF($B84&gt;'DOEE Payment Calculator'!$I$12, 0,  ((2/100)*FLOOR(MIN(AO$1, 100000),5000)/5000)+MIN((('DOEE Payment Calculator'!$I$12+0.4-($B84+(2/100)*FLOOR(MIN(AO$1, 100000),5000)/5000))/2), 0.4))))</f>
        <v>0.78</v>
      </c>
      <c r="AP84" s="19">
        <f t="shared" ref="AP84" si="1508">$B84+AO84</f>
        <v>2.0199999999999996</v>
      </c>
      <c r="AQ84" s="16">
        <f>IF((IF(OR(AQ$1="", $B84=""), 0, IF($B84&gt;'DOEE Payment Calculator'!$I$12, 0,  ((2/100)*FLOOR(MIN(AQ$1, 100000),5000)/5000)+MIN((('DOEE Payment Calculator'!$I$12+0.4-($B84+(2/100)*FLOOR(MIN(AQ$1, 100000),5000)/5000))/2), 0.4))))+$B84&gt;$B$5+0.2, 0, IF(OR(AQ$1="", $B84=""), 0, IF($B84&gt;'DOEE Payment Calculator'!$I$12, 0,  ((2/100)*FLOOR(MIN(AQ$1, 100000),5000)/5000)+MIN((('DOEE Payment Calculator'!$I$12+0.4-($B84+(2/100)*FLOOR(MIN(AQ$1, 100000),5000)/5000))/2), 0.4))))</f>
        <v>0.79500000000000004</v>
      </c>
      <c r="AR84" s="19">
        <f t="shared" ref="AR84" si="1509">$B84+AQ84</f>
        <v>2.0349999999999997</v>
      </c>
    </row>
    <row r="85" spans="2:44" ht="16.5" x14ac:dyDescent="0.3">
      <c r="B85" s="20">
        <f t="shared" si="1243"/>
        <v>1.2299999999999998</v>
      </c>
      <c r="C85" s="20">
        <f>IF((IF(OR(C$1="", $B85=""), 0, IF($B85&gt;'DOEE Payment Calculator'!$I$12, 0,  ((2/100)*FLOOR(MIN(C$1, 100000),5000)/5000)+MIN((('DOEE Payment Calculator'!$I$12+0.4-($B85+(2/100)*FLOOR(MIN(C$1, 100000),5000)/5000))/2), 0.4))))+$B85&gt;$B$5+0.2, 0, IF(OR(C$1="", $B85=""), 0, IF($B85&gt;'DOEE Payment Calculator'!$I$12, 0,  ((2/100)*FLOOR(MIN(C$1, 100000),5000)/5000)+MIN((('DOEE Payment Calculator'!$I$12+0.4-($B85+(2/100)*FLOOR(MIN(C$1, 100000),5000)/5000))/2), 0.4))))</f>
        <v>0.4</v>
      </c>
      <c r="D85" s="21">
        <f t="shared" si="1203"/>
        <v>1.63</v>
      </c>
      <c r="E85" s="20">
        <f>IF((IF(OR(E$1="", $B85=""), 0, IF($B85&gt;'DOEE Payment Calculator'!$I$12, 0,  ((2/100)*FLOOR(MIN(E$1, 100000),5000)/5000)+MIN((('DOEE Payment Calculator'!$I$12+0.4-($B85+(2/100)*FLOOR(MIN(E$1, 100000),5000)/5000))/2), 0.4))))+$B85&gt;$B$5+0.2, 0, IF(OR(E$1="", $B85=""), 0, IF($B85&gt;'DOEE Payment Calculator'!$I$12, 0,  ((2/100)*FLOOR(MIN(E$1, 100000),5000)/5000)+MIN((('DOEE Payment Calculator'!$I$12+0.4-($B85+(2/100)*FLOOR(MIN(E$1, 100000),5000)/5000))/2), 0.4))))</f>
        <v>0.42000000000000004</v>
      </c>
      <c r="F85" s="21">
        <f t="shared" si="1223"/>
        <v>1.65</v>
      </c>
      <c r="G85" s="20">
        <f>IF((IF(OR(G$1="", $B85=""), 0, IF($B85&gt;'DOEE Payment Calculator'!$I$12, 0,  ((2/100)*FLOOR(MIN(G$1, 100000),5000)/5000)+MIN((('DOEE Payment Calculator'!$I$12+0.4-($B85+(2/100)*FLOOR(MIN(G$1, 100000),5000)/5000))/2), 0.4))))+$B85&gt;$B$5+0.2, 0, IF(OR(G$1="", $B85=""), 0, IF($B85&gt;'DOEE Payment Calculator'!$I$12, 0,  ((2/100)*FLOOR(MIN(G$1, 100000),5000)/5000)+MIN((('DOEE Payment Calculator'!$I$12+0.4-($B85+(2/100)*FLOOR(MIN(G$1, 100000),5000)/5000))/2), 0.4))))</f>
        <v>0.44</v>
      </c>
      <c r="H85" s="21">
        <f t="shared" ref="H85" si="1510">$B85+G85</f>
        <v>1.6699999999999997</v>
      </c>
      <c r="I85" s="20">
        <f>IF((IF(OR(I$1="", $B85=""), 0, IF($B85&gt;'DOEE Payment Calculator'!$I$12, 0,  ((2/100)*FLOOR(MIN(I$1, 100000),5000)/5000)+MIN((('DOEE Payment Calculator'!$I$12+0.4-($B85+(2/100)*FLOOR(MIN(I$1, 100000),5000)/5000))/2), 0.4))))+$B85&gt;$B$5+0.2, 0, IF(OR(I$1="", $B85=""), 0, IF($B85&gt;'DOEE Payment Calculator'!$I$12, 0,  ((2/100)*FLOOR(MIN(I$1, 100000),5000)/5000)+MIN((('DOEE Payment Calculator'!$I$12+0.4-($B85+(2/100)*FLOOR(MIN(I$1, 100000),5000)/5000))/2), 0.4))))</f>
        <v>0.46</v>
      </c>
      <c r="J85" s="21">
        <f t="shared" ref="J85" si="1511">$B85+I85</f>
        <v>1.6899999999999997</v>
      </c>
      <c r="K85" s="20">
        <f>IF((IF(OR(K$1="", $B85=""), 0, IF($B85&gt;'DOEE Payment Calculator'!$I$12, 0,  ((2/100)*FLOOR(MIN(K$1, 100000),5000)/5000)+MIN((('DOEE Payment Calculator'!$I$12+0.4-($B85+(2/100)*FLOOR(MIN(K$1, 100000),5000)/5000))/2), 0.4))))+$B85&gt;$B$5+0.2, 0, IF(OR(K$1="", $B85=""), 0, IF($B85&gt;'DOEE Payment Calculator'!$I$12, 0,  ((2/100)*FLOOR(MIN(K$1, 100000),5000)/5000)+MIN((('DOEE Payment Calculator'!$I$12+0.4-($B85+(2/100)*FLOOR(MIN(K$1, 100000),5000)/5000))/2), 0.4))))</f>
        <v>0.48000000000000004</v>
      </c>
      <c r="L85" s="21">
        <f t="shared" ref="L85" si="1512">$B85+K85</f>
        <v>1.7099999999999997</v>
      </c>
      <c r="M85" s="20">
        <f>IF((IF(OR(M$1="", $B85=""), 0, IF($B85&gt;'DOEE Payment Calculator'!$I$12, 0,  ((2/100)*FLOOR(MIN(M$1, 100000),5000)/5000)+MIN((('DOEE Payment Calculator'!$I$12+0.4-($B85+(2/100)*FLOOR(MIN(M$1, 100000),5000)/5000))/2), 0.4))))+$B85&gt;$B$5+0.2, 0, IF(OR(M$1="", $B85=""), 0, IF($B85&gt;'DOEE Payment Calculator'!$I$12, 0,  ((2/100)*FLOOR(MIN(M$1, 100000),5000)/5000)+MIN((('DOEE Payment Calculator'!$I$12+0.4-($B85+(2/100)*FLOOR(MIN(M$1, 100000),5000)/5000))/2), 0.4))))</f>
        <v>0.5</v>
      </c>
      <c r="N85" s="21">
        <f t="shared" ref="N85" si="1513">$B85+M85</f>
        <v>1.7299999999999998</v>
      </c>
      <c r="O85" s="20">
        <f>IF((IF(OR(O$1="", $B85=""), 0, IF($B85&gt;'DOEE Payment Calculator'!$I$12, 0,  ((2/100)*FLOOR(MIN(O$1, 100000),5000)/5000)+MIN((('DOEE Payment Calculator'!$I$12+0.4-($B85+(2/100)*FLOOR(MIN(O$1, 100000),5000)/5000))/2), 0.4))))+$B85&gt;$B$5+0.2, 0, IF(OR(O$1="", $B85=""), 0, IF($B85&gt;'DOEE Payment Calculator'!$I$12, 0,  ((2/100)*FLOOR(MIN(O$1, 100000),5000)/5000)+MIN((('DOEE Payment Calculator'!$I$12+0.4-($B85+(2/100)*FLOOR(MIN(O$1, 100000),5000)/5000))/2), 0.4))))</f>
        <v>0.52</v>
      </c>
      <c r="P85" s="21">
        <f t="shared" ref="P85" si="1514">$B85+O85</f>
        <v>1.7499999999999998</v>
      </c>
      <c r="Q85" s="20">
        <f>IF((IF(OR(Q$1="", $B85=""), 0, IF($B85&gt;'DOEE Payment Calculator'!$I$12, 0,  ((2/100)*FLOOR(MIN(Q$1, 100000),5000)/5000)+MIN((('DOEE Payment Calculator'!$I$12+0.4-($B85+(2/100)*FLOOR(MIN(Q$1, 100000),5000)/5000))/2), 0.4))))+$B85&gt;$B$5+0.2, 0, IF(OR(Q$1="", $B85=""), 0, IF($B85&gt;'DOEE Payment Calculator'!$I$12, 0,  ((2/100)*FLOOR(MIN(Q$1, 100000),5000)/5000)+MIN((('DOEE Payment Calculator'!$I$12+0.4-($B85+(2/100)*FLOOR(MIN(Q$1, 100000),5000)/5000))/2), 0.4))))</f>
        <v>0.54</v>
      </c>
      <c r="R85" s="21">
        <f t="shared" ref="R85" si="1515">$B85+Q85</f>
        <v>1.7699999999999998</v>
      </c>
      <c r="S85" s="20">
        <f>IF((IF(OR(S$1="", $B85=""), 0, IF($B85&gt;'DOEE Payment Calculator'!$I$12, 0,  ((2/100)*FLOOR(MIN(S$1, 100000),5000)/5000)+MIN((('DOEE Payment Calculator'!$I$12+0.4-($B85+(2/100)*FLOOR(MIN(S$1, 100000),5000)/5000))/2), 0.4))))+$B85&gt;$B$5+0.2, 0, IF(OR(S$1="", $B85=""), 0, IF($B85&gt;'DOEE Payment Calculator'!$I$12, 0,  ((2/100)*FLOOR(MIN(S$1, 100000),5000)/5000)+MIN((('DOEE Payment Calculator'!$I$12+0.4-($B85+(2/100)*FLOOR(MIN(S$1, 100000),5000)/5000))/2), 0.4))))</f>
        <v>0.56000000000000005</v>
      </c>
      <c r="T85" s="21">
        <f t="shared" ref="T85" si="1516">$B85+S85</f>
        <v>1.7899999999999998</v>
      </c>
      <c r="U85" s="20">
        <f>IF((IF(OR(U$1="", $B85=""), 0, IF($B85&gt;'DOEE Payment Calculator'!$I$12, 0,  ((2/100)*FLOOR(MIN(U$1, 100000),5000)/5000)+MIN((('DOEE Payment Calculator'!$I$12+0.4-($B85+(2/100)*FLOOR(MIN(U$1, 100000),5000)/5000))/2), 0.4))))+$B85&gt;$B$5+0.2, 0, IF(OR(U$1="", $B85=""), 0, IF($B85&gt;'DOEE Payment Calculator'!$I$12, 0,  ((2/100)*FLOOR(MIN(U$1, 100000),5000)/5000)+MIN((('DOEE Payment Calculator'!$I$12+0.4-($B85+(2/100)*FLOOR(MIN(U$1, 100000),5000)/5000))/2), 0.4))))</f>
        <v>0.58000000000000007</v>
      </c>
      <c r="V85" s="21">
        <f t="shared" ref="V85" si="1517">$B85+U85</f>
        <v>1.8099999999999998</v>
      </c>
      <c r="W85" s="20">
        <f>IF((IF(OR(W$1="", $B85=""), 0, IF($B85&gt;'DOEE Payment Calculator'!$I$12, 0,  ((2/100)*FLOOR(MIN(W$1, 100000),5000)/5000)+MIN((('DOEE Payment Calculator'!$I$12+0.4-($B85+(2/100)*FLOOR(MIN(W$1, 100000),5000)/5000))/2), 0.4))))+$B85&gt;$B$5+0.2, 0, IF(OR(W$1="", $B85=""), 0, IF($B85&gt;'DOEE Payment Calculator'!$I$12, 0,  ((2/100)*FLOOR(MIN(W$1, 100000),5000)/5000)+MIN((('DOEE Payment Calculator'!$I$12+0.4-($B85+(2/100)*FLOOR(MIN(W$1, 100000),5000)/5000))/2), 0.4))))</f>
        <v>0.60000000000000009</v>
      </c>
      <c r="X85" s="21">
        <f t="shared" ref="X85" si="1518">$B85+W85</f>
        <v>1.8299999999999998</v>
      </c>
      <c r="Y85" s="20">
        <f>IF((IF(OR(Y$1="", $B85=""), 0, IF($B85&gt;'DOEE Payment Calculator'!$I$12, 0,  ((2/100)*FLOOR(MIN(Y$1, 100000),5000)/5000)+MIN((('DOEE Payment Calculator'!$I$12+0.4-($B85+(2/100)*FLOOR(MIN(Y$1, 100000),5000)/5000))/2), 0.4))))+$B85&gt;$B$5+0.2, 0, IF(OR(Y$1="", $B85=""), 0, IF($B85&gt;'DOEE Payment Calculator'!$I$12, 0,  ((2/100)*FLOOR(MIN(Y$1, 100000),5000)/5000)+MIN((('DOEE Payment Calculator'!$I$12+0.4-($B85+(2/100)*FLOOR(MIN(Y$1, 100000),5000)/5000))/2), 0.4))))</f>
        <v>0.62</v>
      </c>
      <c r="Z85" s="21">
        <f t="shared" ref="Z85" si="1519">$B85+Y85</f>
        <v>1.8499999999999996</v>
      </c>
      <c r="AA85" s="20">
        <f>IF((IF(OR(AA$1="", $B85=""), 0, IF($B85&gt;'DOEE Payment Calculator'!$I$12, 0,  ((2/100)*FLOOR(MIN(AA$1, 100000),5000)/5000)+MIN((('DOEE Payment Calculator'!$I$12+0.4-($B85+(2/100)*FLOOR(MIN(AA$1, 100000),5000)/5000))/2), 0.4))))+$B85&gt;$B$5+0.2, 0, IF(OR(AA$1="", $B85=""), 0, IF($B85&gt;'DOEE Payment Calculator'!$I$12, 0,  ((2/100)*FLOOR(MIN(AA$1, 100000),5000)/5000)+MIN((('DOEE Payment Calculator'!$I$12+0.4-($B85+(2/100)*FLOOR(MIN(AA$1, 100000),5000)/5000))/2), 0.4))))</f>
        <v>0.64</v>
      </c>
      <c r="AB85" s="21">
        <f t="shared" ref="AB85" si="1520">$B85+AA85</f>
        <v>1.8699999999999997</v>
      </c>
      <c r="AC85" s="20">
        <f>IF((IF(OR(AC$1="", $B85=""), 0, IF($B85&gt;'DOEE Payment Calculator'!$I$12, 0,  ((2/100)*FLOOR(MIN(AC$1, 100000),5000)/5000)+MIN((('DOEE Payment Calculator'!$I$12+0.4-($B85+(2/100)*FLOOR(MIN(AC$1, 100000),5000)/5000))/2), 0.4))))+$B85&gt;$B$5+0.2, 0, IF(OR(AC$1="", $B85=""), 0, IF($B85&gt;'DOEE Payment Calculator'!$I$12, 0,  ((2/100)*FLOOR(MIN(AC$1, 100000),5000)/5000)+MIN((('DOEE Payment Calculator'!$I$12+0.4-($B85+(2/100)*FLOOR(MIN(AC$1, 100000),5000)/5000))/2), 0.4))))</f>
        <v>0.66</v>
      </c>
      <c r="AD85" s="21">
        <f t="shared" ref="AD85" si="1521">$B85+AC85</f>
        <v>1.8899999999999997</v>
      </c>
      <c r="AE85" s="20">
        <f>IF((IF(OR(AE$1="", $B85=""), 0, IF($B85&gt;'DOEE Payment Calculator'!$I$12, 0,  ((2/100)*FLOOR(MIN(AE$1, 100000),5000)/5000)+MIN((('DOEE Payment Calculator'!$I$12+0.4-($B85+(2/100)*FLOOR(MIN(AE$1, 100000),5000)/5000))/2), 0.4))))+$B85&gt;$B$5+0.2, 0, IF(OR(AE$1="", $B85=""), 0, IF($B85&gt;'DOEE Payment Calculator'!$I$12, 0,  ((2/100)*FLOOR(MIN(AE$1, 100000),5000)/5000)+MIN((('DOEE Payment Calculator'!$I$12+0.4-($B85+(2/100)*FLOOR(MIN(AE$1, 100000),5000)/5000))/2), 0.4))))</f>
        <v>0.68</v>
      </c>
      <c r="AF85" s="21">
        <f t="shared" ref="AF85" si="1522">$B85+AE85</f>
        <v>1.9099999999999997</v>
      </c>
      <c r="AG85" s="20">
        <f>IF((IF(OR(AG$1="", $B85=""), 0, IF($B85&gt;'DOEE Payment Calculator'!$I$12, 0,  ((2/100)*FLOOR(MIN(AG$1, 100000),5000)/5000)+MIN((('DOEE Payment Calculator'!$I$12+0.4-($B85+(2/100)*FLOOR(MIN(AG$1, 100000),5000)/5000))/2), 0.4))))+$B85&gt;$B$5+0.2, 0, IF(OR(AG$1="", $B85=""), 0, IF($B85&gt;'DOEE Payment Calculator'!$I$12, 0,  ((2/100)*FLOOR(MIN(AG$1, 100000),5000)/5000)+MIN((('DOEE Payment Calculator'!$I$12+0.4-($B85+(2/100)*FLOOR(MIN(AG$1, 100000),5000)/5000))/2), 0.4))))</f>
        <v>0.7</v>
      </c>
      <c r="AH85" s="21">
        <f t="shared" ref="AH85" si="1523">$B85+AG85</f>
        <v>1.9299999999999997</v>
      </c>
      <c r="AI85" s="20">
        <f>IF((IF(OR(AI$1="", $B85=""), 0, IF($B85&gt;'DOEE Payment Calculator'!$I$12, 0,  ((2/100)*FLOOR(MIN(AI$1, 100000),5000)/5000)+MIN((('DOEE Payment Calculator'!$I$12+0.4-($B85+(2/100)*FLOOR(MIN(AI$1, 100000),5000)/5000))/2), 0.4))))+$B85&gt;$B$5+0.2, 0, IF(OR(AI$1="", $B85=""), 0, IF($B85&gt;'DOEE Payment Calculator'!$I$12, 0,  ((2/100)*FLOOR(MIN(AI$1, 100000),5000)/5000)+MIN((('DOEE Payment Calculator'!$I$12+0.4-($B85+(2/100)*FLOOR(MIN(AI$1, 100000),5000)/5000))/2), 0.4))))</f>
        <v>0.72</v>
      </c>
      <c r="AJ85" s="21">
        <f t="shared" ref="AJ85" si="1524">$B85+AI85</f>
        <v>1.9499999999999997</v>
      </c>
      <c r="AK85" s="20">
        <f>IF((IF(OR(AK$1="", $B85=""), 0, IF($B85&gt;'DOEE Payment Calculator'!$I$12, 0,  ((2/100)*FLOOR(MIN(AK$1, 100000),5000)/5000)+MIN((('DOEE Payment Calculator'!$I$12+0.4-($B85+(2/100)*FLOOR(MIN(AK$1, 100000),5000)/5000))/2), 0.4))))+$B85&gt;$B$5+0.2, 0, IF(OR(AK$1="", $B85=""), 0, IF($B85&gt;'DOEE Payment Calculator'!$I$12, 0,  ((2/100)*FLOOR(MIN(AK$1, 100000),5000)/5000)+MIN((('DOEE Payment Calculator'!$I$12+0.4-($B85+(2/100)*FLOOR(MIN(AK$1, 100000),5000)/5000))/2), 0.4))))</f>
        <v>0.74</v>
      </c>
      <c r="AL85" s="21">
        <f t="shared" ref="AL85" si="1525">$B85+AK85</f>
        <v>1.9699999999999998</v>
      </c>
      <c r="AM85" s="20">
        <f>IF((IF(OR(AM$1="", $B85=""), 0, IF($B85&gt;'DOEE Payment Calculator'!$I$12, 0,  ((2/100)*FLOOR(MIN(AM$1, 100000),5000)/5000)+MIN((('DOEE Payment Calculator'!$I$12+0.4-($B85+(2/100)*FLOOR(MIN(AM$1, 100000),5000)/5000))/2), 0.4))))+$B85&gt;$B$5+0.2, 0, IF(OR(AM$1="", $B85=""), 0, IF($B85&gt;'DOEE Payment Calculator'!$I$12, 0,  ((2/100)*FLOOR(MIN(AM$1, 100000),5000)/5000)+MIN((('DOEE Payment Calculator'!$I$12+0.4-($B85+(2/100)*FLOOR(MIN(AM$1, 100000),5000)/5000))/2), 0.4))))</f>
        <v>0.76</v>
      </c>
      <c r="AN85" s="21">
        <f t="shared" ref="AN85" si="1526">$B85+AM85</f>
        <v>1.9899999999999998</v>
      </c>
      <c r="AO85" s="20">
        <f>IF((IF(OR(AO$1="", $B85=""), 0, IF($B85&gt;'DOEE Payment Calculator'!$I$12, 0,  ((2/100)*FLOOR(MIN(AO$1, 100000),5000)/5000)+MIN((('DOEE Payment Calculator'!$I$12+0.4-($B85+(2/100)*FLOOR(MIN(AO$1, 100000),5000)/5000))/2), 0.4))))+$B85&gt;$B$5+0.2, 0, IF(OR(AO$1="", $B85=""), 0, IF($B85&gt;'DOEE Payment Calculator'!$I$12, 0,  ((2/100)*FLOOR(MIN(AO$1, 100000),5000)/5000)+MIN((('DOEE Payment Calculator'!$I$12+0.4-($B85+(2/100)*FLOOR(MIN(AO$1, 100000),5000)/5000))/2), 0.4))))</f>
        <v>0.78</v>
      </c>
      <c r="AP85" s="21">
        <f t="shared" ref="AP85" si="1527">$B85+AO85</f>
        <v>2.0099999999999998</v>
      </c>
      <c r="AQ85" s="20">
        <f>IF((IF(OR(AQ$1="", $B85=""), 0, IF($B85&gt;'DOEE Payment Calculator'!$I$12, 0,  ((2/100)*FLOOR(MIN(AQ$1, 100000),5000)/5000)+MIN((('DOEE Payment Calculator'!$I$12+0.4-($B85+(2/100)*FLOOR(MIN(AQ$1, 100000),5000)/5000))/2), 0.4))))+$B85&gt;$B$5+0.2, 0, IF(OR(AQ$1="", $B85=""), 0, IF($B85&gt;'DOEE Payment Calculator'!$I$12, 0,  ((2/100)*FLOOR(MIN(AQ$1, 100000),5000)/5000)+MIN((('DOEE Payment Calculator'!$I$12+0.4-($B85+(2/100)*FLOOR(MIN(AQ$1, 100000),5000)/5000))/2), 0.4))))</f>
        <v>0.79999999999999993</v>
      </c>
      <c r="AR85" s="21">
        <f t="shared" ref="AR85" si="1528">$B85+AQ85</f>
        <v>2.0299999999999998</v>
      </c>
    </row>
  </sheetData>
  <sheetProtection password="F6FB" sheet="1" objects="1" scenarios="1"/>
  <mergeCells count="22">
    <mergeCell ref="AK3:AL3"/>
    <mergeCell ref="AM3:AN3"/>
    <mergeCell ref="AO3:AP3"/>
    <mergeCell ref="AQ3:AR3"/>
    <mergeCell ref="Y3:Z3"/>
    <mergeCell ref="AA3:AB3"/>
    <mergeCell ref="AC3:AD3"/>
    <mergeCell ref="AE3:AF3"/>
    <mergeCell ref="AG3:AH3"/>
    <mergeCell ref="AI3:AJ3"/>
    <mergeCell ref="W3:X3"/>
    <mergeCell ref="B3:B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DOEE Payment Calculator</vt:lpstr>
      <vt:lpstr>Calculation Using Seller Price</vt:lpstr>
      <vt:lpstr>Calculation Using Buyer Price</vt:lpstr>
    </vt:vector>
  </TitlesOfParts>
  <Company>DC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Espie, Matthew (DOEE)</dc:creator>
  <cp:lastModifiedBy>Espie, Matthew (DOEE)</cp:lastModifiedBy>
  <dcterms:created xsi:type="dcterms:W3CDTF">2019-11-21T15:09:57Z</dcterms:created>
  <dcterms:modified xsi:type="dcterms:W3CDTF">2020-01-17T21:37:49Z</dcterms:modified>
</cp:coreProperties>
</file>