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8_{411EECC3-FF70-453E-B5E4-802E76AFD831}" xr6:coauthVersionLast="47" xr6:coauthVersionMax="47" xr10:uidLastSave="{00000000-0000-0000-0000-000000000000}"/>
  <bookViews>
    <workbookView xWindow="-110" yWindow="-110" windowWidth="19420" windowHeight="10300" tabRatio="465" xr2:uid="{00000000-000D-0000-FFFF-FFFF00000000}"/>
  </bookViews>
  <sheets>
    <sheet name="Fleet Liaisons FY25" sheetId="1" r:id="rId1"/>
  </sheets>
  <definedNames>
    <definedName name="_xlnm._FilterDatabase" localSheetId="0" hidden="1">'Fleet Liaisons FY25'!$A$1:$M$39</definedName>
    <definedName name="_xlnm.Print_Area" localSheetId="0">'Fleet Liaisons FY25'!$A$1:$M$67</definedName>
    <definedName name="_xlnm.Print_Titles" localSheetId="0">'Fleet Liaisons FY25'!$1:$1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 l="1"/>
  <c r="E51" i="1"/>
  <c r="E50" i="1"/>
  <c r="E49" i="1"/>
  <c r="E48" i="1"/>
  <c r="E47" i="1"/>
  <c r="F56" i="1" l="1"/>
  <c r="F50" i="1" l="1"/>
  <c r="F49" i="1"/>
  <c r="F53" i="1"/>
  <c r="F51" i="1"/>
  <c r="F55" i="1"/>
  <c r="F48" i="1"/>
  <c r="F52" i="1"/>
  <c r="E54" i="1"/>
  <c r="F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4" authorId="0" shapeId="0" xr:uid="{179DB9CE-7224-417C-9BCC-4256EF08C46D}">
      <text>
        <r>
          <rPr>
            <b/>
            <sz val="9"/>
            <color indexed="81"/>
            <rFont val="Tahoma"/>
            <family val="2"/>
          </rPr>
          <t>Author:</t>
        </r>
        <r>
          <rPr>
            <sz val="9"/>
            <color indexed="81"/>
            <rFont val="Tahoma"/>
            <family val="2"/>
          </rPr>
          <t xml:space="preserve">
Garage key card:
323-07798
11102466221-1</t>
        </r>
      </text>
    </comment>
    <comment ref="B35" authorId="0" shapeId="0" xr:uid="{B880B82A-C342-480B-A5A5-D0B0BCDBA655}">
      <text>
        <r>
          <rPr>
            <b/>
            <sz val="9"/>
            <color indexed="81"/>
            <rFont val="Tahoma"/>
            <family val="2"/>
          </rPr>
          <t>Author:</t>
        </r>
        <r>
          <rPr>
            <sz val="9"/>
            <color indexed="81"/>
            <rFont val="Tahoma"/>
            <family val="2"/>
          </rPr>
          <t xml:space="preserve">
Garage key card:
323-07796
11102466221-1</t>
        </r>
      </text>
    </comment>
  </commentList>
</comments>
</file>

<file path=xl/sharedStrings.xml><?xml version="1.0" encoding="utf-8"?>
<sst xmlns="http://schemas.openxmlformats.org/spreadsheetml/2006/main" count="400" uniqueCount="172">
  <si>
    <t>Vehicle Tag Number</t>
  </si>
  <si>
    <t>Program</t>
  </si>
  <si>
    <t>Year</t>
  </si>
  <si>
    <t>Make</t>
  </si>
  <si>
    <t>Model</t>
  </si>
  <si>
    <t>Fuel Type</t>
  </si>
  <si>
    <t>No. of passengers</t>
  </si>
  <si>
    <t>Restricted Reservation
(Y/N)</t>
  </si>
  <si>
    <t>POC</t>
  </si>
  <si>
    <t>DC-10882</t>
  </si>
  <si>
    <t>Air Quality Division</t>
  </si>
  <si>
    <t>Toyota</t>
  </si>
  <si>
    <t>Sedan</t>
  </si>
  <si>
    <t>DC-11064</t>
  </si>
  <si>
    <t>DC-10883</t>
  </si>
  <si>
    <t>DC-11065</t>
  </si>
  <si>
    <t>Air Quality Division/Air Monitoring Branch</t>
  </si>
  <si>
    <t>DC-11278</t>
  </si>
  <si>
    <t>DC-10881</t>
  </si>
  <si>
    <t>DC-11474</t>
  </si>
  <si>
    <t>Dodge</t>
  </si>
  <si>
    <t>Grand Caravan</t>
  </si>
  <si>
    <t>Van</t>
  </si>
  <si>
    <t>Chrysler</t>
  </si>
  <si>
    <t>Pacifica</t>
  </si>
  <si>
    <t>DC-7908</t>
  </si>
  <si>
    <t>Fisheries &amp; Wildlife Division</t>
  </si>
  <si>
    <t>Chevrolet</t>
  </si>
  <si>
    <t>Silverado Pickup (4X4)</t>
  </si>
  <si>
    <t>E85</t>
  </si>
  <si>
    <t>DC-3635</t>
  </si>
  <si>
    <t>Ford</t>
  </si>
  <si>
    <t>DC-4340</t>
  </si>
  <si>
    <t>Regular Unleaded</t>
  </si>
  <si>
    <t>DC-9006</t>
  </si>
  <si>
    <t>DC-11808</t>
  </si>
  <si>
    <t>Caravan</t>
  </si>
  <si>
    <t>DC-10884</t>
  </si>
  <si>
    <t>Inspection &amp; Enforcement Division/Construction &amp; Maintenance Branch</t>
  </si>
  <si>
    <t>DC-10574</t>
  </si>
  <si>
    <t>DC-10594</t>
  </si>
  <si>
    <t>Y</t>
  </si>
  <si>
    <t>DC-10593</t>
  </si>
  <si>
    <t>DC-11066</t>
  </si>
  <si>
    <t>Lead-Safe and Healthy Housing Division/Lead Enforcement &amp; Compliance Branch</t>
  </si>
  <si>
    <t>DC-8841</t>
  </si>
  <si>
    <t>DC-13705</t>
  </si>
  <si>
    <t xml:space="preserve"> Pacifica</t>
  </si>
  <si>
    <t>DC-12170</t>
  </si>
  <si>
    <t>Lead-Safe and Healthy Housing Division/Licensing &amp; Certification Branch</t>
  </si>
  <si>
    <t>DC-13706</t>
  </si>
  <si>
    <t>DC-8783</t>
  </si>
  <si>
    <t>Operations Services Administration</t>
  </si>
  <si>
    <t>EV</t>
  </si>
  <si>
    <t>compact</t>
  </si>
  <si>
    <t>DC-10193</t>
  </si>
  <si>
    <t>Rail Safety and Emergency Response Division</t>
  </si>
  <si>
    <t>DC-13596</t>
  </si>
  <si>
    <t>DC-13597</t>
  </si>
  <si>
    <t>DC-11435</t>
  </si>
  <si>
    <t>Toxic Substances Division/Pesticides Branch</t>
  </si>
  <si>
    <t>DC-8487</t>
  </si>
  <si>
    <t>DC-13192</t>
  </si>
  <si>
    <t>Toxic Substances Division/Underground Storage Tanks &amp; Leaking Underground Storage Tanks Branch</t>
  </si>
  <si>
    <t>DC-13080</t>
  </si>
  <si>
    <t>DC-13193</t>
  </si>
  <si>
    <t>Utility Affordability Administration/Residential Services Division</t>
  </si>
  <si>
    <t>DC-14647</t>
  </si>
  <si>
    <t>PHEV</t>
  </si>
  <si>
    <t>DC-13394</t>
  </si>
  <si>
    <t>Water Quality Division/Monitoring &amp; Assessment Branch</t>
  </si>
  <si>
    <t>DC-8691</t>
  </si>
  <si>
    <t>DC-10573</t>
  </si>
  <si>
    <t>Watershed Protection Division</t>
  </si>
  <si>
    <t>Nissan</t>
  </si>
  <si>
    <t>Leaf</t>
  </si>
  <si>
    <t>DC-15493</t>
  </si>
  <si>
    <t>Hybrid</t>
  </si>
  <si>
    <t>Compact</t>
  </si>
  <si>
    <t>Pick Up</t>
  </si>
  <si>
    <t>Explorer SPORT TRAC Crew Cab (4X4)</t>
  </si>
  <si>
    <t>PickUp</t>
  </si>
  <si>
    <t>F-350 (Superduty w/Plow) (4x4)</t>
  </si>
  <si>
    <t>Tacoma Pickup Crew Cab (4X4)</t>
  </si>
  <si>
    <t>Prius Station Wagon (Hybrid)</t>
  </si>
  <si>
    <t>E85 or Regular Unleaded</t>
  </si>
  <si>
    <t>Prius (Hybrid)</t>
  </si>
  <si>
    <t xml:space="preserve"> Tacoma Pickup Crew Cab (4X4)</t>
  </si>
  <si>
    <t>PickUp,
Van,
SUV, Sedan,
Compact</t>
  </si>
  <si>
    <r>
      <rPr>
        <b/>
        <u/>
        <sz val="14"/>
        <color rgb="FF333333"/>
        <rFont val="Arial"/>
        <family val="2"/>
      </rPr>
      <t>E85 Fuel</t>
    </r>
    <r>
      <rPr>
        <sz val="14"/>
        <color rgb="FF333333"/>
        <rFont val="Arial"/>
        <family val="2"/>
      </rPr>
      <t xml:space="preserve">
E85 is a fuel designed for “flex-fuel vehicles”12. It is composed of 85% ethanol and 15% gasoline12. E85 pumps are clearly labeled at gas stations and typically have yellow nozzles1. 
Flex fuel vehicles can use E85 gas or regular unleaded.
E85 costs about 60 cents less per gallon than regular gas, but vehicles using it travel fewer miles per gallon.
E85 is not available at every filling station.</t>
    </r>
  </si>
  <si>
    <r>
      <rPr>
        <b/>
        <u/>
        <sz val="14"/>
        <color rgb="FF333333"/>
        <rFont val="Arial"/>
        <family val="2"/>
      </rPr>
      <t>Hybrids</t>
    </r>
    <r>
      <rPr>
        <sz val="14"/>
        <color rgb="FF333333"/>
        <rFont val="Arial"/>
        <family val="2"/>
      </rPr>
      <t xml:space="preserve">
The first modern hybrid cars were the Honda Insight and the Toyota Prius. Conventional hybrid cars, or HEVs, have an internal combustion engine, along with a battery and an electric motor or motors. Hybrids use their internal combustion engines to charge a small battery, so there's no need to charge. In fact, conventional hybrids do not have a charging port. They can also recover energy through regenerative braking, which uses the braking system and electric motors functioning in reverse to help recharge the battery.
Hybrids use their electric motors to supplement their gas engines. At times, the electric motor can provide propulsion or augment gas power, which helps conserve fuel. These cars are usually much better during in-town or stop-and-go driving, as regenerative braking recovers energy and the electric motor takes over for the gas engine at times.
It's worth noting that hybrid cars do not have a rated electric range. This means that they are not designed to travel any significant distance on electric power alone.
Last, we need to discuss cars with mild-hybrid technology. These vehicles use an electric motor that replaces the starter and alternator. These cars do not provide the same level of fuel efficiency benefits that a traditional hybrid would, but generally offer great performance. It's also possible for there to be exceptional power delivery from turbo engines. Automakers such as Audi, BMW, Mercedes-Benz, Porsche, and others use the technology to provide electric assistance to their gasoline engines to great effect.</t>
    </r>
  </si>
  <si>
    <r>
      <rPr>
        <b/>
        <u/>
        <sz val="14"/>
        <color rgb="FF333333"/>
        <rFont val="Arial"/>
        <family val="2"/>
      </rPr>
      <t>Plug-in Hybrids</t>
    </r>
    <r>
      <rPr>
        <sz val="14"/>
        <color rgb="FF333333"/>
        <rFont val="Arial"/>
        <family val="2"/>
      </rPr>
      <t xml:space="preserve">
Plug-in hybrids, also known as PHEVs, function similarly to regular hybrid cars, but their powertrains need recharging to work at their full capacity. Unlike hybrids, PHEVs do offer a rated electric driving range, and can offer the ability to drive on electricity alone for people whose daily commutes are just a few miles. When in electric mode, a PHEV functions just like an electric vehicle, and do not use their gas engines for propulsion at all. When electric power is exhausted, they function similarly to a standard hybrid. The good news here is that, without access to a charging station, a PHEV can still handle long road trips and other driving scenarios where extended range is important.
It's important to note that plug-in hybrid cars require regular charging to operate at their designed efficiency levels. This requires charging at home, either with a standard or 240-volt outlet or hitting a charger.</t>
    </r>
  </si>
  <si>
    <t>Silverado Pickup Crew Cab (150) (4x4)</t>
  </si>
  <si>
    <t>Sienna LE</t>
  </si>
  <si>
    <t>F-150 (Regular Cab) (4X4)</t>
  </si>
  <si>
    <t>DC-15267</t>
  </si>
  <si>
    <t>DC-14957</t>
  </si>
  <si>
    <t>Kimberley Brown / Eric Humes</t>
  </si>
  <si>
    <t>Richard Taylor / Juvart Mingledolph</t>
  </si>
  <si>
    <t>Richard Taylor/ Juvart Mingledolph</t>
  </si>
  <si>
    <t>Joan Mickles / Joseph Jakuta</t>
  </si>
  <si>
    <t>Rama Tangirala / Joseph Jakuta</t>
  </si>
  <si>
    <t>DC-16613</t>
  </si>
  <si>
    <t>Total Fleet</t>
  </si>
  <si>
    <t>%</t>
  </si>
  <si>
    <t>Sum of fuel types</t>
  </si>
  <si>
    <t>All gas vehicles</t>
  </si>
  <si>
    <t>Green Vehicles</t>
  </si>
  <si>
    <t>(O) Owned
(L) Leased</t>
  </si>
  <si>
    <t>O</t>
  </si>
  <si>
    <t>F-150 Lightning (4X4)</t>
  </si>
  <si>
    <t>5GG1524</t>
  </si>
  <si>
    <t>L</t>
  </si>
  <si>
    <t>Volkswagen</t>
  </si>
  <si>
    <t>Jetta</t>
  </si>
  <si>
    <t>JTDZN3EU9HJ058507</t>
  </si>
  <si>
    <t>JTDKN3DU9F1937375</t>
  </si>
  <si>
    <t>JTDZN3EU3HJ058244</t>
  </si>
  <si>
    <t>JTDZN3EU1FJ030732</t>
  </si>
  <si>
    <t>JTDZN3EU3GJ045489</t>
  </si>
  <si>
    <t>JTDZN3EU6HJ058139</t>
  </si>
  <si>
    <t>2C4RDGBGXGR341680</t>
  </si>
  <si>
    <t>3GCRKPEA2AG259257</t>
  </si>
  <si>
    <t>1FMZU77K94UB93285</t>
  </si>
  <si>
    <t>1FMDU77K25UB45204</t>
  </si>
  <si>
    <t>1FTWW31R48EE47209</t>
  </si>
  <si>
    <t>2C4RDGBG4HR646531</t>
  </si>
  <si>
    <t>JTDZN3EUXHJ058970</t>
  </si>
  <si>
    <t>3TMLU4EN9EM160332</t>
  </si>
  <si>
    <t>3TMLU4ENXEM164051</t>
  </si>
  <si>
    <t>3TMLU4EN8EM163562</t>
  </si>
  <si>
    <t>JTDZN3EU6FJ031701</t>
  </si>
  <si>
    <t>2C4RDGBGXER417055</t>
  </si>
  <si>
    <t>2C4RC1H75LR235221</t>
  </si>
  <si>
    <t>JTDKBRFU4J3067492</t>
  </si>
  <si>
    <t>2C4RC1H73LR235220</t>
  </si>
  <si>
    <t>2C4RDGCG8ER428876</t>
  </si>
  <si>
    <t>1FTVW1EL0PWG22411</t>
  </si>
  <si>
    <t>Serial No.</t>
  </si>
  <si>
    <t xml:space="preserve">	3GCUKREC8EG159886</t>
  </si>
  <si>
    <t>3TMCZ5AN8LM291505</t>
  </si>
  <si>
    <t>3TMCZ5AN9LM292873</t>
  </si>
  <si>
    <t>JTDZN3EU9GJ050521</t>
  </si>
  <si>
    <t>2C4RDGDG5CR220613</t>
  </si>
  <si>
    <t>2C4RC1H71KR687004</t>
  </si>
  <si>
    <t>JTDKARFU3K3074387</t>
  </si>
  <si>
    <t>2C4RC1H70KR577755</t>
  </si>
  <si>
    <t>5TDKRKEC0NS110404</t>
  </si>
  <si>
    <t>2C4RC1L76PR592436</t>
  </si>
  <si>
    <t>2C4RC1L78PR588792</t>
  </si>
  <si>
    <t>3TMCZ5AN3LM291251</t>
  </si>
  <si>
    <t>1FTFW1EF1CFB81087</t>
  </si>
  <si>
    <t>3TMLU4EN8EM159818</t>
  </si>
  <si>
    <t>1N4AZ1BVORC553791</t>
  </si>
  <si>
    <t>DC-11475</t>
  </si>
  <si>
    <t>TrailerLogic</t>
  </si>
  <si>
    <t>Tandem</t>
  </si>
  <si>
    <t>N/A</t>
  </si>
  <si>
    <t>Trailer</t>
  </si>
  <si>
    <t>Teresa Rodriguez/Daniel Ryan</t>
  </si>
  <si>
    <t>DC-14069</t>
  </si>
  <si>
    <t>ITI</t>
  </si>
  <si>
    <t>Cargo Trailer</t>
  </si>
  <si>
    <t>Annie Davis / Rese Cloyd</t>
  </si>
  <si>
    <t>Clark Philogene, Jr. / Jayne Brown</t>
  </si>
  <si>
    <t>David Ward / Shamika Parker</t>
  </si>
  <si>
    <t>Leslie Branch / Lakisa Blocker</t>
  </si>
  <si>
    <t>Alexis Tinsley / Megan Wilkerson</t>
  </si>
  <si>
    <t>Donal Harden / Fianna Phill</t>
  </si>
  <si>
    <t>Rasha Butler / Lisa Crawford</t>
  </si>
  <si>
    <t>Nicoline Shulterbrandt / Jonathan Champion</t>
  </si>
  <si>
    <t>Ricardo Payne / Steve Saari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</si>
</sst>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name val="Calibri"/>
      <family val="2"/>
    </font>
    <font>
      <b/>
      <sz val="12"/>
      <name val="Calibri"/>
      <family val="2"/>
    </font>
    <font>
      <sz val="10"/>
      <name val="Arial"/>
      <family val="2"/>
    </font>
    <font>
      <b/>
      <sz val="12"/>
      <color indexed="10"/>
      <name val="Calibri"/>
      <family val="2"/>
    </font>
    <font>
      <b/>
      <sz val="10"/>
      <name val="Calibri"/>
      <family val="2"/>
    </font>
    <font>
      <b/>
      <sz val="11"/>
      <name val="Calibri"/>
      <family val="2"/>
    </font>
    <font>
      <sz val="12"/>
      <color rgb="FF333333"/>
      <name val="Arial"/>
      <family val="2"/>
    </font>
    <font>
      <sz val="12"/>
      <color theme="1"/>
      <name val="Calibri"/>
      <family val="2"/>
      <scheme val="minor"/>
    </font>
    <font>
      <sz val="14"/>
      <color rgb="FF333333"/>
      <name val="Arial"/>
      <family val="2"/>
    </font>
    <font>
      <b/>
      <u/>
      <sz val="14"/>
      <color rgb="FF333333"/>
      <name val="Arial"/>
      <family val="2"/>
    </font>
    <font>
      <sz val="9"/>
      <color indexed="81"/>
      <name val="Tahoma"/>
      <family val="2"/>
    </font>
    <font>
      <b/>
      <sz val="9"/>
      <color indexed="81"/>
      <name val="Tahoma"/>
      <family val="2"/>
    </font>
    <font>
      <b/>
      <sz val="12"/>
      <color theme="9" tint="-0.249977111117893"/>
      <name val="Calibri"/>
      <family val="2"/>
    </font>
    <font>
      <sz val="12"/>
      <color theme="9" tint="-0.249977111117893"/>
      <name val="Calibri"/>
      <family val="2"/>
    </font>
    <font>
      <b/>
      <sz val="12"/>
      <color rgb="FF00B050"/>
      <name val="Calibri"/>
      <family val="2"/>
    </font>
    <font>
      <sz val="12"/>
      <color rgb="FF00B050"/>
      <name val="Calibri"/>
      <family val="2"/>
    </font>
    <font>
      <b/>
      <sz val="11"/>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50">
    <xf numFmtId="0" fontId="0" fillId="0" borderId="0" xfId="0"/>
    <xf numFmtId="0" fontId="1" fillId="0" borderId="0" xfId="0" applyFont="1" applyAlignment="1">
      <alignment wrapText="1"/>
    </xf>
    <xf numFmtId="0" fontId="2" fillId="0" borderId="0" xfId="0" applyFont="1" applyAlignment="1">
      <alignment horizontal="center" wrapText="1"/>
    </xf>
    <xf numFmtId="0" fontId="2" fillId="0" borderId="0" xfId="0" applyFont="1" applyAlignment="1">
      <alignment wrapText="1"/>
    </xf>
    <xf numFmtId="0" fontId="4" fillId="0" borderId="0" xfId="0" applyFont="1" applyAlignment="1">
      <alignment wrapText="1"/>
    </xf>
    <xf numFmtId="0" fontId="2"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applyAlignment="1">
      <alignment horizontal="left" vertical="center" wrapText="1"/>
    </xf>
    <xf numFmtId="0" fontId="2" fillId="3" borderId="1" xfId="0" quotePrefix="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5"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3" borderId="1" xfId="0" applyFont="1" applyFill="1" applyBorder="1" applyAlignment="1">
      <alignment vertical="center" wrapText="1"/>
    </xf>
    <xf numFmtId="0" fontId="2" fillId="0" borderId="1" xfId="1" applyFont="1" applyBorder="1" applyAlignment="1">
      <alignment horizontal="center" vertical="center"/>
    </xf>
    <xf numFmtId="0" fontId="2" fillId="0" borderId="2"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0" fillId="0" borderId="0" xfId="0" applyAlignment="1">
      <alignment horizontal="center" vertical="center"/>
    </xf>
    <xf numFmtId="0" fontId="5"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alignment horizontal="center" vertical="center"/>
    </xf>
    <xf numFmtId="10" fontId="1" fillId="0" borderId="0" xfId="0" applyNumberFormat="1" applyFont="1" applyAlignment="1">
      <alignment horizontal="center" vertical="center" wrapText="1"/>
    </xf>
    <xf numFmtId="0" fontId="2"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10" fontId="14" fillId="0" borderId="1" xfId="0" applyNumberFormat="1" applyFont="1" applyBorder="1" applyAlignment="1">
      <alignment horizontal="center" vertical="center" wrapText="1"/>
    </xf>
    <xf numFmtId="0" fontId="13" fillId="0" borderId="1" xfId="0" applyFont="1" applyBorder="1" applyAlignment="1">
      <alignment wrapText="1"/>
    </xf>
    <xf numFmtId="0" fontId="15" fillId="0" borderId="1" xfId="0" applyFont="1" applyBorder="1" applyAlignment="1">
      <alignment horizontal="left" vertical="center" wrapText="1"/>
    </xf>
    <xf numFmtId="0" fontId="16" fillId="0" borderId="1" xfId="0" applyFont="1" applyBorder="1" applyAlignment="1">
      <alignment horizontal="center" vertical="center" wrapText="1"/>
    </xf>
    <xf numFmtId="10" fontId="16" fillId="0" borderId="1" xfId="0" applyNumberFormat="1" applyFont="1" applyBorder="1" applyAlignment="1">
      <alignment horizontal="center" vertical="center" wrapText="1"/>
    </xf>
    <xf numFmtId="0" fontId="2" fillId="5" borderId="1" xfId="0" applyFont="1" applyFill="1" applyBorder="1" applyAlignment="1">
      <alignment wrapText="1"/>
    </xf>
    <xf numFmtId="0" fontId="2" fillId="5" borderId="1" xfId="0" applyFont="1" applyFill="1" applyBorder="1" applyAlignment="1">
      <alignment horizontal="center" vertical="center" wrapText="1"/>
    </xf>
    <xf numFmtId="10" fontId="2" fillId="5" borderId="1"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17" fillId="0" borderId="1" xfId="0" applyFont="1" applyBorder="1" applyAlignment="1">
      <alignment horizontal="center" vertical="center"/>
    </xf>
    <xf numFmtId="0" fontId="6" fillId="0" borderId="1" xfId="0" applyFont="1" applyBorder="1" applyAlignment="1">
      <alignment horizontal="left" vertical="center" wrapText="1"/>
    </xf>
    <xf numFmtId="0" fontId="2" fillId="0" borderId="1" xfId="0" quotePrefix="1" applyFont="1" applyBorder="1" applyAlignment="1">
      <alignment horizontal="center" vertical="center" wrapText="1"/>
    </xf>
    <xf numFmtId="0" fontId="5" fillId="3" borderId="3" xfId="0" applyFont="1" applyFill="1" applyBorder="1" applyAlignment="1">
      <alignment horizontal="left" vertical="center" wrapText="1"/>
    </xf>
    <xf numFmtId="0" fontId="9" fillId="0" borderId="0" xfId="0" applyFont="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tabSelected="1" zoomScale="89" zoomScaleNormal="89" zoomScalePageLayoutView="53" workbookViewId="0">
      <pane ySplit="1" topLeftCell="A45" activePane="bottomLeft" state="frozen"/>
      <selection activeCell="B1" sqref="B1"/>
      <selection pane="bottomLeft"/>
    </sheetView>
  </sheetViews>
  <sheetFormatPr defaultColWidth="9.1796875" defaultRowHeight="15.5" x14ac:dyDescent="0.35"/>
  <cols>
    <col min="1" max="1" width="3.453125" style="13" bestFit="1" customWidth="1"/>
    <col min="2" max="2" width="11.1796875" style="13" bestFit="1" customWidth="1"/>
    <col min="3" max="3" width="9.1796875" style="13" hidden="1" customWidth="1"/>
    <col min="4" max="4" width="27.26953125" style="9" customWidth="1"/>
    <col min="5" max="5" width="5.453125" style="13" bestFit="1" customWidth="1"/>
    <col min="6" max="6" width="15.81640625" style="13" bestFit="1" customWidth="1"/>
    <col min="7" max="7" width="27.7265625" style="9" bestFit="1" customWidth="1"/>
    <col min="8" max="8" width="27.7265625" style="9" hidden="1" customWidth="1"/>
    <col min="9" max="9" width="18.08984375" style="13" customWidth="1"/>
    <col min="10" max="10" width="10.1796875" style="22" bestFit="1" customWidth="1"/>
    <col min="11" max="11" width="9.1796875" style="13"/>
    <col min="12" max="12" width="12" style="13" customWidth="1"/>
    <col min="13" max="13" width="22.36328125" style="14" bestFit="1" customWidth="1"/>
    <col min="14" max="16384" width="9.1796875" style="1"/>
  </cols>
  <sheetData>
    <row r="1" spans="1:13" s="2" customFormat="1" ht="72.5" x14ac:dyDescent="0.35">
      <c r="A1" s="7"/>
      <c r="B1" s="24" t="s">
        <v>0</v>
      </c>
      <c r="C1" s="15" t="s">
        <v>108</v>
      </c>
      <c r="D1" s="24" t="s">
        <v>1</v>
      </c>
      <c r="E1" s="24" t="s">
        <v>2</v>
      </c>
      <c r="F1" s="24" t="s">
        <v>3</v>
      </c>
      <c r="G1" s="24" t="s">
        <v>4</v>
      </c>
      <c r="H1" s="24" t="s">
        <v>138</v>
      </c>
      <c r="I1" s="24" t="s">
        <v>5</v>
      </c>
      <c r="J1" s="24" t="s">
        <v>6</v>
      </c>
      <c r="K1" s="24" t="s">
        <v>88</v>
      </c>
      <c r="L1" s="24" t="s">
        <v>7</v>
      </c>
      <c r="M1" s="24" t="s">
        <v>8</v>
      </c>
    </row>
    <row r="2" spans="1:13" s="3" customFormat="1" ht="40.4" customHeight="1" x14ac:dyDescent="0.35">
      <c r="A2" s="10">
        <v>1</v>
      </c>
      <c r="B2" s="11" t="s">
        <v>9</v>
      </c>
      <c r="C2" s="11" t="s">
        <v>109</v>
      </c>
      <c r="D2" s="6" t="s">
        <v>10</v>
      </c>
      <c r="E2" s="11">
        <v>2017</v>
      </c>
      <c r="F2" s="11" t="s">
        <v>11</v>
      </c>
      <c r="G2" s="5" t="s">
        <v>84</v>
      </c>
      <c r="H2" s="11" t="s">
        <v>115</v>
      </c>
      <c r="I2" s="11" t="s">
        <v>77</v>
      </c>
      <c r="J2" s="11">
        <v>4</v>
      </c>
      <c r="K2" s="11" t="s">
        <v>78</v>
      </c>
      <c r="L2" s="16"/>
      <c r="M2" s="17" t="s">
        <v>100</v>
      </c>
    </row>
    <row r="3" spans="1:13" s="3" customFormat="1" ht="40.4" customHeight="1" x14ac:dyDescent="0.35">
      <c r="A3" s="10">
        <v>2</v>
      </c>
      <c r="B3" s="12" t="s">
        <v>13</v>
      </c>
      <c r="C3" s="11" t="s">
        <v>109</v>
      </c>
      <c r="D3" s="23" t="s">
        <v>10</v>
      </c>
      <c r="E3" s="12">
        <v>2015</v>
      </c>
      <c r="F3" s="12" t="s">
        <v>11</v>
      </c>
      <c r="G3" s="8" t="s">
        <v>84</v>
      </c>
      <c r="H3" s="18" t="s">
        <v>116</v>
      </c>
      <c r="I3" s="18" t="s">
        <v>77</v>
      </c>
      <c r="J3" s="12">
        <v>4</v>
      </c>
      <c r="K3" s="12" t="s">
        <v>78</v>
      </c>
      <c r="L3" s="19"/>
      <c r="M3" s="20" t="s">
        <v>100</v>
      </c>
    </row>
    <row r="4" spans="1:13" s="3" customFormat="1" ht="40.4" customHeight="1" x14ac:dyDescent="0.35">
      <c r="A4" s="10">
        <v>3</v>
      </c>
      <c r="B4" s="11" t="s">
        <v>14</v>
      </c>
      <c r="C4" s="11" t="s">
        <v>109</v>
      </c>
      <c r="D4" s="6" t="s">
        <v>10</v>
      </c>
      <c r="E4" s="11">
        <v>2017</v>
      </c>
      <c r="F4" s="11" t="s">
        <v>11</v>
      </c>
      <c r="G4" s="5" t="s">
        <v>84</v>
      </c>
      <c r="H4" s="11" t="s">
        <v>117</v>
      </c>
      <c r="I4" s="11" t="s">
        <v>77</v>
      </c>
      <c r="J4" s="11">
        <v>4</v>
      </c>
      <c r="K4" s="11" t="s">
        <v>78</v>
      </c>
      <c r="L4" s="16"/>
      <c r="M4" s="17" t="s">
        <v>100</v>
      </c>
    </row>
    <row r="5" spans="1:13" s="3" customFormat="1" ht="40.4" customHeight="1" x14ac:dyDescent="0.35">
      <c r="A5" s="10">
        <v>4</v>
      </c>
      <c r="B5" s="12" t="s">
        <v>15</v>
      </c>
      <c r="C5" s="11" t="s">
        <v>109</v>
      </c>
      <c r="D5" s="23" t="s">
        <v>16</v>
      </c>
      <c r="E5" s="12">
        <v>2015</v>
      </c>
      <c r="F5" s="12" t="s">
        <v>11</v>
      </c>
      <c r="G5" s="8" t="s">
        <v>84</v>
      </c>
      <c r="H5" s="18" t="s">
        <v>118</v>
      </c>
      <c r="I5" s="18" t="s">
        <v>77</v>
      </c>
      <c r="J5" s="12">
        <v>4</v>
      </c>
      <c r="K5" s="12" t="s">
        <v>78</v>
      </c>
      <c r="L5" s="19"/>
      <c r="M5" s="20" t="s">
        <v>101</v>
      </c>
    </row>
    <row r="6" spans="1:13" s="3" customFormat="1" ht="40.4" customHeight="1" x14ac:dyDescent="0.35">
      <c r="A6" s="10">
        <v>5</v>
      </c>
      <c r="B6" s="11" t="s">
        <v>17</v>
      </c>
      <c r="C6" s="11" t="s">
        <v>109</v>
      </c>
      <c r="D6" s="6" t="s">
        <v>16</v>
      </c>
      <c r="E6" s="11">
        <v>2016</v>
      </c>
      <c r="F6" s="11" t="s">
        <v>11</v>
      </c>
      <c r="G6" s="5" t="s">
        <v>84</v>
      </c>
      <c r="H6" s="11" t="s">
        <v>119</v>
      </c>
      <c r="I6" s="11" t="s">
        <v>77</v>
      </c>
      <c r="J6" s="11">
        <v>4</v>
      </c>
      <c r="K6" s="11" t="s">
        <v>78</v>
      </c>
      <c r="L6" s="16"/>
      <c r="M6" s="17" t="s">
        <v>101</v>
      </c>
    </row>
    <row r="7" spans="1:13" s="3" customFormat="1" ht="40.4" customHeight="1" x14ac:dyDescent="0.35">
      <c r="A7" s="10">
        <v>6</v>
      </c>
      <c r="B7" s="12" t="s">
        <v>18</v>
      </c>
      <c r="C7" s="11" t="s">
        <v>109</v>
      </c>
      <c r="D7" s="23" t="s">
        <v>16</v>
      </c>
      <c r="E7" s="12">
        <v>2017</v>
      </c>
      <c r="F7" s="12" t="s">
        <v>11</v>
      </c>
      <c r="G7" s="8" t="s">
        <v>84</v>
      </c>
      <c r="H7" s="12" t="s">
        <v>120</v>
      </c>
      <c r="I7" s="12" t="s">
        <v>77</v>
      </c>
      <c r="J7" s="12">
        <v>4</v>
      </c>
      <c r="K7" s="12" t="s">
        <v>78</v>
      </c>
      <c r="L7" s="19"/>
      <c r="M7" s="20" t="s">
        <v>101</v>
      </c>
    </row>
    <row r="8" spans="1:13" s="3" customFormat="1" ht="40.4" customHeight="1" x14ac:dyDescent="0.35">
      <c r="A8" s="10">
        <v>7</v>
      </c>
      <c r="B8" s="11" t="s">
        <v>19</v>
      </c>
      <c r="C8" s="11" t="s">
        <v>109</v>
      </c>
      <c r="D8" s="6" t="s">
        <v>16</v>
      </c>
      <c r="E8" s="11">
        <v>2016</v>
      </c>
      <c r="F8" s="11" t="s">
        <v>20</v>
      </c>
      <c r="G8" s="5" t="s">
        <v>21</v>
      </c>
      <c r="H8" s="11" t="s">
        <v>121</v>
      </c>
      <c r="I8" s="11" t="s">
        <v>33</v>
      </c>
      <c r="J8" s="11">
        <v>7</v>
      </c>
      <c r="K8" s="11" t="s">
        <v>22</v>
      </c>
      <c r="L8" s="16"/>
      <c r="M8" s="17" t="s">
        <v>101</v>
      </c>
    </row>
    <row r="9" spans="1:13" s="3" customFormat="1" ht="40.4" customHeight="1" x14ac:dyDescent="0.35">
      <c r="A9" s="47">
        <v>8</v>
      </c>
      <c r="B9" s="12" t="s">
        <v>25</v>
      </c>
      <c r="C9" s="12" t="s">
        <v>109</v>
      </c>
      <c r="D9" s="23" t="s">
        <v>26</v>
      </c>
      <c r="E9" s="12">
        <v>2010</v>
      </c>
      <c r="F9" s="12" t="s">
        <v>27</v>
      </c>
      <c r="G9" s="8" t="s">
        <v>92</v>
      </c>
      <c r="H9" s="12" t="s">
        <v>122</v>
      </c>
      <c r="I9" s="12" t="s">
        <v>29</v>
      </c>
      <c r="J9" s="12">
        <v>3</v>
      </c>
      <c r="K9" s="12" t="s">
        <v>79</v>
      </c>
      <c r="L9" s="19"/>
      <c r="M9" s="20" t="s">
        <v>163</v>
      </c>
    </row>
    <row r="10" spans="1:13" s="3" customFormat="1" ht="40.4" customHeight="1" x14ac:dyDescent="0.35">
      <c r="A10" s="10">
        <v>9</v>
      </c>
      <c r="B10" s="11" t="s">
        <v>30</v>
      </c>
      <c r="C10" s="11" t="s">
        <v>109</v>
      </c>
      <c r="D10" s="6" t="s">
        <v>26</v>
      </c>
      <c r="E10" s="11">
        <v>2004</v>
      </c>
      <c r="F10" s="11" t="s">
        <v>31</v>
      </c>
      <c r="G10" s="5" t="s">
        <v>80</v>
      </c>
      <c r="H10" s="11" t="s">
        <v>123</v>
      </c>
      <c r="I10" s="11" t="s">
        <v>33</v>
      </c>
      <c r="J10" s="11">
        <v>3</v>
      </c>
      <c r="K10" s="11" t="s">
        <v>81</v>
      </c>
      <c r="L10" s="16"/>
      <c r="M10" s="17" t="s">
        <v>163</v>
      </c>
    </row>
    <row r="11" spans="1:13" s="3" customFormat="1" ht="40.4" customHeight="1" x14ac:dyDescent="0.35">
      <c r="A11" s="10">
        <v>10</v>
      </c>
      <c r="B11" s="12" t="s">
        <v>32</v>
      </c>
      <c r="C11" s="11" t="s">
        <v>109</v>
      </c>
      <c r="D11" s="23" t="s">
        <v>26</v>
      </c>
      <c r="E11" s="12">
        <v>2005</v>
      </c>
      <c r="F11" s="12" t="s">
        <v>31</v>
      </c>
      <c r="G11" s="8" t="s">
        <v>80</v>
      </c>
      <c r="H11" s="12" t="s">
        <v>124</v>
      </c>
      <c r="I11" s="12" t="s">
        <v>33</v>
      </c>
      <c r="J11" s="12">
        <v>3</v>
      </c>
      <c r="K11" s="12" t="s">
        <v>81</v>
      </c>
      <c r="L11" s="19"/>
      <c r="M11" s="21" t="s">
        <v>163</v>
      </c>
    </row>
    <row r="12" spans="1:13" s="3" customFormat="1" ht="40.4" customHeight="1" x14ac:dyDescent="0.35">
      <c r="A12" s="10">
        <v>11</v>
      </c>
      <c r="B12" s="11" t="s">
        <v>34</v>
      </c>
      <c r="C12" s="11" t="s">
        <v>109</v>
      </c>
      <c r="D12" s="6" t="s">
        <v>26</v>
      </c>
      <c r="E12" s="11">
        <v>2008</v>
      </c>
      <c r="F12" s="11" t="s">
        <v>31</v>
      </c>
      <c r="G12" s="5" t="s">
        <v>82</v>
      </c>
      <c r="H12" s="11" t="s">
        <v>125</v>
      </c>
      <c r="I12" s="11" t="s">
        <v>33</v>
      </c>
      <c r="J12" s="11">
        <v>3</v>
      </c>
      <c r="K12" s="11" t="s">
        <v>81</v>
      </c>
      <c r="L12" s="16"/>
      <c r="M12" s="17" t="s">
        <v>163</v>
      </c>
    </row>
    <row r="13" spans="1:13" s="3" customFormat="1" ht="48" customHeight="1" x14ac:dyDescent="0.35">
      <c r="A13" s="10">
        <v>12</v>
      </c>
      <c r="B13" s="12" t="s">
        <v>35</v>
      </c>
      <c r="C13" s="11" t="s">
        <v>109</v>
      </c>
      <c r="D13" s="23" t="s">
        <v>26</v>
      </c>
      <c r="E13" s="12">
        <v>2017</v>
      </c>
      <c r="F13" s="12" t="s">
        <v>20</v>
      </c>
      <c r="G13" s="8" t="s">
        <v>36</v>
      </c>
      <c r="H13" s="12" t="s">
        <v>126</v>
      </c>
      <c r="I13" s="12" t="s">
        <v>29</v>
      </c>
      <c r="J13" s="12">
        <v>7</v>
      </c>
      <c r="K13" s="12" t="s">
        <v>22</v>
      </c>
      <c r="L13" s="19"/>
      <c r="M13" s="21" t="s">
        <v>163</v>
      </c>
    </row>
    <row r="14" spans="1:13" s="3" customFormat="1" ht="40.4" customHeight="1" x14ac:dyDescent="0.35">
      <c r="A14" s="10">
        <v>13</v>
      </c>
      <c r="B14" s="11" t="s">
        <v>37</v>
      </c>
      <c r="C14" s="11" t="s">
        <v>109</v>
      </c>
      <c r="D14" s="6" t="s">
        <v>38</v>
      </c>
      <c r="E14" s="11">
        <v>2017</v>
      </c>
      <c r="F14" s="11" t="s">
        <v>11</v>
      </c>
      <c r="G14" s="5" t="s">
        <v>84</v>
      </c>
      <c r="H14" s="11" t="s">
        <v>127</v>
      </c>
      <c r="I14" s="11" t="s">
        <v>77</v>
      </c>
      <c r="J14" s="11">
        <v>4</v>
      </c>
      <c r="K14" s="11" t="s">
        <v>78</v>
      </c>
      <c r="L14" s="16"/>
      <c r="M14" s="17" t="s">
        <v>164</v>
      </c>
    </row>
    <row r="15" spans="1:13" ht="40.4" customHeight="1" x14ac:dyDescent="0.35">
      <c r="A15" s="10">
        <v>14</v>
      </c>
      <c r="B15" s="12" t="s">
        <v>39</v>
      </c>
      <c r="C15" s="11" t="s">
        <v>109</v>
      </c>
      <c r="D15" s="23" t="s">
        <v>38</v>
      </c>
      <c r="E15" s="12">
        <v>2014</v>
      </c>
      <c r="F15" s="12" t="s">
        <v>11</v>
      </c>
      <c r="G15" s="8" t="s">
        <v>83</v>
      </c>
      <c r="H15" s="12" t="s">
        <v>128</v>
      </c>
      <c r="I15" s="12" t="s">
        <v>33</v>
      </c>
      <c r="J15" s="12">
        <v>3</v>
      </c>
      <c r="K15" s="12" t="s">
        <v>81</v>
      </c>
      <c r="L15" s="19"/>
      <c r="M15" s="21" t="s">
        <v>164</v>
      </c>
    </row>
    <row r="16" spans="1:13" ht="40.4" customHeight="1" x14ac:dyDescent="0.35">
      <c r="A16" s="10">
        <v>15</v>
      </c>
      <c r="B16" s="11" t="s">
        <v>40</v>
      </c>
      <c r="C16" s="11" t="s">
        <v>109</v>
      </c>
      <c r="D16" s="6" t="s">
        <v>38</v>
      </c>
      <c r="E16" s="11">
        <v>2014</v>
      </c>
      <c r="F16" s="11" t="s">
        <v>11</v>
      </c>
      <c r="G16" s="5" t="s">
        <v>83</v>
      </c>
      <c r="H16" s="11" t="s">
        <v>129</v>
      </c>
      <c r="I16" s="11" t="s">
        <v>33</v>
      </c>
      <c r="J16" s="11">
        <v>3</v>
      </c>
      <c r="K16" s="11" t="s">
        <v>81</v>
      </c>
      <c r="L16" s="16"/>
      <c r="M16" s="17" t="s">
        <v>164</v>
      </c>
    </row>
    <row r="17" spans="1:13" s="4" customFormat="1" ht="40.4" customHeight="1" x14ac:dyDescent="0.35">
      <c r="A17" s="10">
        <v>16</v>
      </c>
      <c r="B17" s="12" t="s">
        <v>42</v>
      </c>
      <c r="C17" s="11" t="s">
        <v>109</v>
      </c>
      <c r="D17" s="23" t="s">
        <v>38</v>
      </c>
      <c r="E17" s="12">
        <v>2014</v>
      </c>
      <c r="F17" s="12" t="s">
        <v>11</v>
      </c>
      <c r="G17" s="8" t="s">
        <v>83</v>
      </c>
      <c r="H17" s="12" t="s">
        <v>130</v>
      </c>
      <c r="I17" s="12" t="s">
        <v>33</v>
      </c>
      <c r="J17" s="12">
        <v>3</v>
      </c>
      <c r="K17" s="12" t="s">
        <v>81</v>
      </c>
      <c r="L17" s="19"/>
      <c r="M17" s="20" t="s">
        <v>164</v>
      </c>
    </row>
    <row r="18" spans="1:13" s="3" customFormat="1" ht="40.4" customHeight="1" x14ac:dyDescent="0.35">
      <c r="A18" s="10">
        <v>17</v>
      </c>
      <c r="B18" s="11" t="s">
        <v>43</v>
      </c>
      <c r="C18" s="11" t="s">
        <v>109</v>
      </c>
      <c r="D18" s="6" t="s">
        <v>44</v>
      </c>
      <c r="E18" s="11">
        <v>2015</v>
      </c>
      <c r="F18" s="11" t="s">
        <v>11</v>
      </c>
      <c r="G18" s="5" t="s">
        <v>84</v>
      </c>
      <c r="H18" s="11" t="s">
        <v>131</v>
      </c>
      <c r="I18" s="11" t="s">
        <v>77</v>
      </c>
      <c r="J18" s="11">
        <v>4</v>
      </c>
      <c r="K18" s="11" t="s">
        <v>78</v>
      </c>
      <c r="L18" s="16"/>
      <c r="M18" s="17" t="s">
        <v>165</v>
      </c>
    </row>
    <row r="19" spans="1:13" s="3" customFormat="1" ht="40.4" customHeight="1" x14ac:dyDescent="0.35">
      <c r="A19" s="10">
        <v>18</v>
      </c>
      <c r="B19" s="12" t="s">
        <v>45</v>
      </c>
      <c r="C19" s="11" t="s">
        <v>109</v>
      </c>
      <c r="D19" s="23" t="s">
        <v>44</v>
      </c>
      <c r="E19" s="12">
        <v>2014</v>
      </c>
      <c r="F19" s="12" t="s">
        <v>20</v>
      </c>
      <c r="G19" s="8" t="s">
        <v>21</v>
      </c>
      <c r="H19" s="12" t="s">
        <v>132</v>
      </c>
      <c r="I19" s="12" t="s">
        <v>33</v>
      </c>
      <c r="J19" s="12">
        <v>7</v>
      </c>
      <c r="K19" s="12" t="s">
        <v>22</v>
      </c>
      <c r="L19" s="19"/>
      <c r="M19" s="20" t="s">
        <v>165</v>
      </c>
    </row>
    <row r="20" spans="1:13" s="3" customFormat="1" ht="40.4" customHeight="1" x14ac:dyDescent="0.35">
      <c r="A20" s="10">
        <v>19</v>
      </c>
      <c r="B20" s="11" t="s">
        <v>46</v>
      </c>
      <c r="C20" s="11" t="s">
        <v>109</v>
      </c>
      <c r="D20" s="6" t="s">
        <v>44</v>
      </c>
      <c r="E20" s="11">
        <v>2020</v>
      </c>
      <c r="F20" s="11" t="s">
        <v>23</v>
      </c>
      <c r="G20" s="5" t="s">
        <v>47</v>
      </c>
      <c r="H20" s="11" t="s">
        <v>133</v>
      </c>
      <c r="I20" s="11" t="s">
        <v>68</v>
      </c>
      <c r="J20" s="11">
        <v>7</v>
      </c>
      <c r="K20" s="11" t="s">
        <v>22</v>
      </c>
      <c r="L20" s="16"/>
      <c r="M20" s="17" t="s">
        <v>165</v>
      </c>
    </row>
    <row r="21" spans="1:13" ht="40.4" customHeight="1" x14ac:dyDescent="0.35">
      <c r="A21" s="10">
        <v>20</v>
      </c>
      <c r="B21" s="12" t="s">
        <v>48</v>
      </c>
      <c r="C21" s="11" t="s">
        <v>109</v>
      </c>
      <c r="D21" s="23" t="s">
        <v>49</v>
      </c>
      <c r="E21" s="12">
        <v>2018</v>
      </c>
      <c r="F21" s="12" t="s">
        <v>11</v>
      </c>
      <c r="G21" s="8" t="s">
        <v>84</v>
      </c>
      <c r="H21" s="12" t="s">
        <v>134</v>
      </c>
      <c r="I21" s="12" t="s">
        <v>77</v>
      </c>
      <c r="J21" s="12">
        <v>4</v>
      </c>
      <c r="K21" s="12" t="s">
        <v>78</v>
      </c>
      <c r="L21" s="19"/>
      <c r="M21" s="20" t="s">
        <v>166</v>
      </c>
    </row>
    <row r="22" spans="1:13" ht="40.4" customHeight="1" x14ac:dyDescent="0.35">
      <c r="A22" s="10">
        <v>21</v>
      </c>
      <c r="B22" s="11" t="s">
        <v>50</v>
      </c>
      <c r="C22" s="11" t="s">
        <v>109</v>
      </c>
      <c r="D22" s="6" t="s">
        <v>49</v>
      </c>
      <c r="E22" s="11">
        <v>2020</v>
      </c>
      <c r="F22" s="11" t="s">
        <v>23</v>
      </c>
      <c r="G22" s="5" t="s">
        <v>24</v>
      </c>
      <c r="H22" s="11" t="s">
        <v>135</v>
      </c>
      <c r="I22" s="11" t="s">
        <v>68</v>
      </c>
      <c r="J22" s="11">
        <v>7</v>
      </c>
      <c r="K22" s="11" t="s">
        <v>22</v>
      </c>
      <c r="L22" s="16"/>
      <c r="M22" s="17" t="s">
        <v>166</v>
      </c>
    </row>
    <row r="23" spans="1:13" s="3" customFormat="1" ht="40.4" customHeight="1" x14ac:dyDescent="0.35">
      <c r="A23" s="10">
        <v>22</v>
      </c>
      <c r="B23" s="12" t="s">
        <v>51</v>
      </c>
      <c r="C23" s="11" t="s">
        <v>109</v>
      </c>
      <c r="D23" s="23" t="s">
        <v>52</v>
      </c>
      <c r="E23" s="12">
        <v>2014</v>
      </c>
      <c r="F23" s="12" t="s">
        <v>20</v>
      </c>
      <c r="G23" s="8" t="s">
        <v>21</v>
      </c>
      <c r="H23" s="12" t="s">
        <v>136</v>
      </c>
      <c r="I23" s="12" t="s">
        <v>29</v>
      </c>
      <c r="J23" s="12">
        <v>7</v>
      </c>
      <c r="K23" s="12" t="s">
        <v>22</v>
      </c>
      <c r="L23" s="19" t="s">
        <v>41</v>
      </c>
      <c r="M23" s="20" t="s">
        <v>97</v>
      </c>
    </row>
    <row r="24" spans="1:13" s="3" customFormat="1" ht="40.4" customHeight="1" x14ac:dyDescent="0.35">
      <c r="A24" s="10">
        <v>23</v>
      </c>
      <c r="B24" s="11" t="s">
        <v>102</v>
      </c>
      <c r="C24" s="11" t="s">
        <v>109</v>
      </c>
      <c r="D24" s="6" t="s">
        <v>52</v>
      </c>
      <c r="E24" s="11">
        <v>2023</v>
      </c>
      <c r="F24" s="11" t="s">
        <v>31</v>
      </c>
      <c r="G24" s="5" t="s">
        <v>110</v>
      </c>
      <c r="H24" s="11" t="s">
        <v>137</v>
      </c>
      <c r="I24" s="11" t="s">
        <v>53</v>
      </c>
      <c r="J24" s="11">
        <v>4</v>
      </c>
      <c r="K24" s="11" t="s">
        <v>81</v>
      </c>
      <c r="L24" s="16" t="s">
        <v>41</v>
      </c>
      <c r="M24" s="17" t="s">
        <v>97</v>
      </c>
    </row>
    <row r="25" spans="1:13" s="3" customFormat="1" ht="29" x14ac:dyDescent="0.35">
      <c r="A25" s="10">
        <v>24</v>
      </c>
      <c r="B25" s="12" t="s">
        <v>55</v>
      </c>
      <c r="C25" s="11" t="s">
        <v>109</v>
      </c>
      <c r="D25" s="23" t="s">
        <v>56</v>
      </c>
      <c r="E25" s="12">
        <v>2014</v>
      </c>
      <c r="F25" s="12" t="s">
        <v>27</v>
      </c>
      <c r="G25" s="8" t="s">
        <v>28</v>
      </c>
      <c r="H25" s="12" t="s">
        <v>139</v>
      </c>
      <c r="I25" s="26" t="s">
        <v>85</v>
      </c>
      <c r="J25" s="12">
        <v>3</v>
      </c>
      <c r="K25" s="12" t="s">
        <v>81</v>
      </c>
      <c r="L25" s="19" t="s">
        <v>41</v>
      </c>
      <c r="M25" s="21" t="s">
        <v>98</v>
      </c>
    </row>
    <row r="26" spans="1:13" s="3" customFormat="1" ht="31" x14ac:dyDescent="0.35">
      <c r="A26" s="10">
        <v>25</v>
      </c>
      <c r="B26" s="11" t="s">
        <v>57</v>
      </c>
      <c r="C26" s="11" t="s">
        <v>109</v>
      </c>
      <c r="D26" s="6" t="s">
        <v>56</v>
      </c>
      <c r="E26" s="11">
        <v>2020</v>
      </c>
      <c r="F26" s="11" t="s">
        <v>11</v>
      </c>
      <c r="G26" s="5" t="s">
        <v>83</v>
      </c>
      <c r="H26" s="11" t="s">
        <v>140</v>
      </c>
      <c r="I26" s="11" t="s">
        <v>33</v>
      </c>
      <c r="J26" s="11">
        <v>3</v>
      </c>
      <c r="K26" s="11" t="s">
        <v>81</v>
      </c>
      <c r="L26" s="16" t="s">
        <v>41</v>
      </c>
      <c r="M26" s="17" t="s">
        <v>99</v>
      </c>
    </row>
    <row r="27" spans="1:13" s="3" customFormat="1" ht="40.4" customHeight="1" x14ac:dyDescent="0.35">
      <c r="A27" s="10">
        <v>26</v>
      </c>
      <c r="B27" s="12" t="s">
        <v>58</v>
      </c>
      <c r="C27" s="11" t="s">
        <v>109</v>
      </c>
      <c r="D27" s="23" t="s">
        <v>56</v>
      </c>
      <c r="E27" s="12">
        <v>2020</v>
      </c>
      <c r="F27" s="12" t="s">
        <v>11</v>
      </c>
      <c r="G27" s="8" t="s">
        <v>83</v>
      </c>
      <c r="H27" s="12" t="s">
        <v>141</v>
      </c>
      <c r="I27" s="12" t="s">
        <v>33</v>
      </c>
      <c r="J27" s="12">
        <v>3</v>
      </c>
      <c r="K27" s="12" t="s">
        <v>81</v>
      </c>
      <c r="L27" s="19" t="s">
        <v>41</v>
      </c>
      <c r="M27" s="21" t="s">
        <v>98</v>
      </c>
    </row>
    <row r="28" spans="1:13" s="3" customFormat="1" ht="40.4" customHeight="1" x14ac:dyDescent="0.35">
      <c r="A28" s="10">
        <v>27</v>
      </c>
      <c r="B28" s="11" t="s">
        <v>59</v>
      </c>
      <c r="C28" s="11" t="s">
        <v>109</v>
      </c>
      <c r="D28" s="6" t="s">
        <v>60</v>
      </c>
      <c r="E28" s="11">
        <v>2016</v>
      </c>
      <c r="F28" s="11" t="s">
        <v>11</v>
      </c>
      <c r="G28" s="5" t="s">
        <v>84</v>
      </c>
      <c r="H28" s="11" t="s">
        <v>142</v>
      </c>
      <c r="I28" s="11" t="s">
        <v>77</v>
      </c>
      <c r="J28" s="11">
        <v>4</v>
      </c>
      <c r="K28" s="11" t="s">
        <v>78</v>
      </c>
      <c r="L28" s="16"/>
      <c r="M28" s="17" t="s">
        <v>167</v>
      </c>
    </row>
    <row r="29" spans="1:13" s="3" customFormat="1" ht="29" x14ac:dyDescent="0.35">
      <c r="A29" s="10">
        <v>28</v>
      </c>
      <c r="B29" s="11" t="s">
        <v>61</v>
      </c>
      <c r="C29" s="11" t="s">
        <v>109</v>
      </c>
      <c r="D29" s="6" t="s">
        <v>60</v>
      </c>
      <c r="E29" s="11">
        <v>2012</v>
      </c>
      <c r="F29" s="11" t="s">
        <v>20</v>
      </c>
      <c r="G29" s="5" t="s">
        <v>21</v>
      </c>
      <c r="H29" s="11" t="s">
        <v>143</v>
      </c>
      <c r="I29" s="25" t="s">
        <v>85</v>
      </c>
      <c r="J29" s="11">
        <v>7</v>
      </c>
      <c r="K29" s="11" t="s">
        <v>22</v>
      </c>
      <c r="L29" s="16"/>
      <c r="M29" s="17" t="s">
        <v>167</v>
      </c>
    </row>
    <row r="30" spans="1:13" s="3" customFormat="1" ht="52" x14ac:dyDescent="0.35">
      <c r="A30" s="10">
        <v>29</v>
      </c>
      <c r="B30" s="12" t="s">
        <v>62</v>
      </c>
      <c r="C30" s="11" t="s">
        <v>109</v>
      </c>
      <c r="D30" s="23" t="s">
        <v>63</v>
      </c>
      <c r="E30" s="12">
        <v>2019</v>
      </c>
      <c r="F30" s="12" t="s">
        <v>23</v>
      </c>
      <c r="G30" s="8" t="s">
        <v>24</v>
      </c>
      <c r="H30" s="12" t="s">
        <v>144</v>
      </c>
      <c r="I30" s="12" t="s">
        <v>68</v>
      </c>
      <c r="J30" s="12">
        <v>7</v>
      </c>
      <c r="K30" s="12" t="s">
        <v>22</v>
      </c>
      <c r="L30" s="19"/>
      <c r="M30" s="21" t="s">
        <v>168</v>
      </c>
    </row>
    <row r="31" spans="1:13" s="3" customFormat="1" ht="52" x14ac:dyDescent="0.35">
      <c r="A31" s="10">
        <v>30</v>
      </c>
      <c r="B31" s="11" t="s">
        <v>64</v>
      </c>
      <c r="C31" s="11" t="s">
        <v>109</v>
      </c>
      <c r="D31" s="6" t="s">
        <v>63</v>
      </c>
      <c r="E31" s="11">
        <v>2019</v>
      </c>
      <c r="F31" s="11" t="s">
        <v>11</v>
      </c>
      <c r="G31" s="5" t="s">
        <v>86</v>
      </c>
      <c r="H31" s="11" t="s">
        <v>145</v>
      </c>
      <c r="I31" s="11" t="s">
        <v>77</v>
      </c>
      <c r="J31" s="11">
        <v>4</v>
      </c>
      <c r="K31" s="11" t="s">
        <v>54</v>
      </c>
      <c r="L31" s="16"/>
      <c r="M31" s="17" t="s">
        <v>168</v>
      </c>
    </row>
    <row r="32" spans="1:13" s="3" customFormat="1" ht="40.4" customHeight="1" x14ac:dyDescent="0.35">
      <c r="A32" s="10">
        <v>31</v>
      </c>
      <c r="B32" s="12" t="s">
        <v>65</v>
      </c>
      <c r="C32" s="11" t="s">
        <v>109</v>
      </c>
      <c r="D32" s="23" t="s">
        <v>66</v>
      </c>
      <c r="E32" s="12">
        <v>2019</v>
      </c>
      <c r="F32" s="12" t="s">
        <v>23</v>
      </c>
      <c r="G32" s="8" t="s">
        <v>24</v>
      </c>
      <c r="H32" s="12" t="s">
        <v>146</v>
      </c>
      <c r="I32" s="12" t="s">
        <v>68</v>
      </c>
      <c r="J32" s="12">
        <v>7</v>
      </c>
      <c r="K32" s="12" t="s">
        <v>22</v>
      </c>
      <c r="L32" s="19"/>
      <c r="M32" s="21" t="s">
        <v>169</v>
      </c>
    </row>
    <row r="33" spans="1:13" s="3" customFormat="1" ht="40.4" customHeight="1" x14ac:dyDescent="0.35">
      <c r="A33" s="10">
        <v>32</v>
      </c>
      <c r="B33" s="11" t="s">
        <v>67</v>
      </c>
      <c r="C33" s="11" t="s">
        <v>109</v>
      </c>
      <c r="D33" s="6" t="s">
        <v>66</v>
      </c>
      <c r="E33" s="11">
        <v>2022</v>
      </c>
      <c r="F33" s="11" t="s">
        <v>11</v>
      </c>
      <c r="G33" s="5" t="s">
        <v>93</v>
      </c>
      <c r="H33" s="11" t="s">
        <v>147</v>
      </c>
      <c r="I33" s="11" t="s">
        <v>33</v>
      </c>
      <c r="J33" s="11">
        <v>7</v>
      </c>
      <c r="K33" s="11" t="s">
        <v>22</v>
      </c>
      <c r="L33" s="16"/>
      <c r="M33" s="17" t="s">
        <v>169</v>
      </c>
    </row>
    <row r="34" spans="1:13" s="3" customFormat="1" ht="40.4" customHeight="1" x14ac:dyDescent="0.35">
      <c r="A34" s="10">
        <v>33</v>
      </c>
      <c r="B34" s="12" t="s">
        <v>76</v>
      </c>
      <c r="C34" s="11" t="s">
        <v>109</v>
      </c>
      <c r="D34" s="23" t="s">
        <v>66</v>
      </c>
      <c r="E34" s="12">
        <v>2023</v>
      </c>
      <c r="F34" s="12" t="s">
        <v>23</v>
      </c>
      <c r="G34" s="8" t="s">
        <v>24</v>
      </c>
      <c r="H34" s="12" t="s">
        <v>148</v>
      </c>
      <c r="I34" s="12" t="s">
        <v>68</v>
      </c>
      <c r="J34" s="12">
        <v>7</v>
      </c>
      <c r="K34" s="12" t="s">
        <v>22</v>
      </c>
      <c r="L34" s="12"/>
      <c r="M34" s="21" t="s">
        <v>169</v>
      </c>
    </row>
    <row r="35" spans="1:13" s="3" customFormat="1" ht="40.4" customHeight="1" x14ac:dyDescent="0.35">
      <c r="A35" s="10">
        <v>34</v>
      </c>
      <c r="B35" s="11" t="s">
        <v>96</v>
      </c>
      <c r="C35" s="11" t="s">
        <v>109</v>
      </c>
      <c r="D35" s="6" t="s">
        <v>66</v>
      </c>
      <c r="E35" s="11">
        <v>2023</v>
      </c>
      <c r="F35" s="11" t="s">
        <v>23</v>
      </c>
      <c r="G35" s="5" t="s">
        <v>24</v>
      </c>
      <c r="H35" s="11" t="s">
        <v>149</v>
      </c>
      <c r="I35" s="11" t="s">
        <v>68</v>
      </c>
      <c r="J35" s="11">
        <v>7</v>
      </c>
      <c r="K35" s="11" t="s">
        <v>22</v>
      </c>
      <c r="L35" s="16"/>
      <c r="M35" s="17" t="s">
        <v>169</v>
      </c>
    </row>
    <row r="36" spans="1:13" s="3" customFormat="1" ht="40.4" customHeight="1" x14ac:dyDescent="0.35">
      <c r="A36" s="10">
        <v>35</v>
      </c>
      <c r="B36" s="12" t="s">
        <v>69</v>
      </c>
      <c r="C36" s="11" t="s">
        <v>109</v>
      </c>
      <c r="D36" s="23" t="s">
        <v>70</v>
      </c>
      <c r="E36" s="12">
        <v>2020</v>
      </c>
      <c r="F36" s="12" t="s">
        <v>11</v>
      </c>
      <c r="G36" s="8" t="s">
        <v>83</v>
      </c>
      <c r="H36" s="12" t="s">
        <v>150</v>
      </c>
      <c r="I36" s="12" t="s">
        <v>33</v>
      </c>
      <c r="J36" s="12">
        <v>3</v>
      </c>
      <c r="K36" s="12" t="s">
        <v>81</v>
      </c>
      <c r="L36" s="19"/>
      <c r="M36" s="20" t="s">
        <v>170</v>
      </c>
    </row>
    <row r="37" spans="1:13" s="3" customFormat="1" ht="40.4" customHeight="1" x14ac:dyDescent="0.35">
      <c r="A37" s="10">
        <v>36</v>
      </c>
      <c r="B37" s="11" t="s">
        <v>71</v>
      </c>
      <c r="C37" s="11" t="s">
        <v>109</v>
      </c>
      <c r="D37" s="6" t="s">
        <v>70</v>
      </c>
      <c r="E37" s="11">
        <v>2012</v>
      </c>
      <c r="F37" s="11" t="s">
        <v>31</v>
      </c>
      <c r="G37" s="5" t="s">
        <v>94</v>
      </c>
      <c r="H37" s="11" t="s">
        <v>151</v>
      </c>
      <c r="I37" s="11" t="s">
        <v>33</v>
      </c>
      <c r="J37" s="11">
        <v>2</v>
      </c>
      <c r="K37" s="11" t="s">
        <v>81</v>
      </c>
      <c r="L37" s="16"/>
      <c r="M37" s="17" t="s">
        <v>170</v>
      </c>
    </row>
    <row r="38" spans="1:13" s="3" customFormat="1" ht="40.4" customHeight="1" x14ac:dyDescent="0.35">
      <c r="A38" s="10">
        <v>37</v>
      </c>
      <c r="B38" s="12" t="s">
        <v>72</v>
      </c>
      <c r="C38" s="11" t="s">
        <v>109</v>
      </c>
      <c r="D38" s="23" t="s">
        <v>73</v>
      </c>
      <c r="E38" s="12">
        <v>2014</v>
      </c>
      <c r="F38" s="12" t="s">
        <v>11</v>
      </c>
      <c r="G38" s="8" t="s">
        <v>87</v>
      </c>
      <c r="H38" s="12" t="s">
        <v>152</v>
      </c>
      <c r="I38" s="12" t="s">
        <v>33</v>
      </c>
      <c r="J38" s="12">
        <v>3</v>
      </c>
      <c r="K38" s="12" t="s">
        <v>81</v>
      </c>
      <c r="L38" s="19"/>
      <c r="M38" s="20" t="s">
        <v>171</v>
      </c>
    </row>
    <row r="39" spans="1:13" ht="40.15" customHeight="1" x14ac:dyDescent="0.35">
      <c r="A39" s="10">
        <v>38</v>
      </c>
      <c r="B39" s="42" t="s">
        <v>95</v>
      </c>
      <c r="C39" s="42" t="s">
        <v>109</v>
      </c>
      <c r="D39" s="43" t="s">
        <v>73</v>
      </c>
      <c r="E39" s="42">
        <v>2023</v>
      </c>
      <c r="F39" s="42" t="s">
        <v>74</v>
      </c>
      <c r="G39" s="42" t="s">
        <v>75</v>
      </c>
      <c r="H39" s="11" t="s">
        <v>153</v>
      </c>
      <c r="I39" s="42" t="s">
        <v>53</v>
      </c>
      <c r="J39" s="42">
        <v>4</v>
      </c>
      <c r="K39" s="42" t="s">
        <v>54</v>
      </c>
      <c r="L39" s="42"/>
      <c r="M39" s="44" t="s">
        <v>171</v>
      </c>
    </row>
    <row r="40" spans="1:13" ht="39" x14ac:dyDescent="0.35">
      <c r="A40" s="10">
        <v>39</v>
      </c>
      <c r="B40" s="12" t="s">
        <v>111</v>
      </c>
      <c r="C40" s="12" t="s">
        <v>112</v>
      </c>
      <c r="D40" s="23" t="s">
        <v>38</v>
      </c>
      <c r="E40" s="12">
        <v>2025</v>
      </c>
      <c r="F40" s="12" t="s">
        <v>113</v>
      </c>
      <c r="G40" s="12" t="s">
        <v>114</v>
      </c>
      <c r="H40" s="12"/>
      <c r="I40" s="12" t="s">
        <v>33</v>
      </c>
      <c r="J40" s="45">
        <v>4</v>
      </c>
      <c r="K40" s="12" t="s">
        <v>12</v>
      </c>
      <c r="L40" s="12" t="s">
        <v>41</v>
      </c>
      <c r="M40" s="46" t="s">
        <v>164</v>
      </c>
    </row>
    <row r="41" spans="1:13" ht="29" x14ac:dyDescent="0.35">
      <c r="A41" s="10">
        <v>40</v>
      </c>
      <c r="B41" s="42" t="s">
        <v>154</v>
      </c>
      <c r="C41" s="42"/>
      <c r="D41" s="48" t="s">
        <v>26</v>
      </c>
      <c r="E41" s="42">
        <v>2016</v>
      </c>
      <c r="F41" s="42" t="s">
        <v>155</v>
      </c>
      <c r="G41" s="42" t="s">
        <v>156</v>
      </c>
      <c r="H41" s="11"/>
      <c r="I41" s="42" t="s">
        <v>157</v>
      </c>
      <c r="J41" s="42" t="s">
        <v>157</v>
      </c>
      <c r="K41" s="42" t="s">
        <v>158</v>
      </c>
      <c r="L41" s="42" t="s">
        <v>157</v>
      </c>
      <c r="M41" s="44" t="s">
        <v>159</v>
      </c>
    </row>
    <row r="42" spans="1:13" ht="29" x14ac:dyDescent="0.35">
      <c r="A42" s="10">
        <v>41</v>
      </c>
      <c r="B42" s="12" t="s">
        <v>160</v>
      </c>
      <c r="C42" s="12"/>
      <c r="D42" s="23" t="s">
        <v>26</v>
      </c>
      <c r="E42" s="12">
        <v>2021</v>
      </c>
      <c r="F42" s="12" t="s">
        <v>161</v>
      </c>
      <c r="G42" s="12" t="s">
        <v>162</v>
      </c>
      <c r="H42" s="12"/>
      <c r="I42" s="12" t="s">
        <v>157</v>
      </c>
      <c r="J42" s="45" t="s">
        <v>157</v>
      </c>
      <c r="K42" s="12" t="s">
        <v>158</v>
      </c>
      <c r="L42" s="12" t="s">
        <v>157</v>
      </c>
      <c r="M42" s="46" t="s">
        <v>159</v>
      </c>
    </row>
    <row r="43" spans="1:13" x14ac:dyDescent="0.35">
      <c r="D43" s="13"/>
    </row>
    <row r="44" spans="1:13" x14ac:dyDescent="0.35">
      <c r="D44" s="13"/>
    </row>
    <row r="45" spans="1:13" x14ac:dyDescent="0.35">
      <c r="D45" s="13"/>
    </row>
    <row r="46" spans="1:13" x14ac:dyDescent="0.35">
      <c r="D46" s="13"/>
    </row>
    <row r="47" spans="1:13" x14ac:dyDescent="0.35">
      <c r="D47" s="30" t="s">
        <v>103</v>
      </c>
      <c r="E47" s="31">
        <f>COUNTA(K2:K40)</f>
        <v>39</v>
      </c>
      <c r="F47" s="31" t="s">
        <v>104</v>
      </c>
      <c r="G47" s="1"/>
      <c r="H47" s="1"/>
      <c r="I47" s="1"/>
      <c r="J47" s="1"/>
    </row>
    <row r="48" spans="1:13" x14ac:dyDescent="0.35">
      <c r="D48" s="32" t="s">
        <v>33</v>
      </c>
      <c r="E48" s="33">
        <f>COUNTIF(I2:I40, I10)</f>
        <v>15</v>
      </c>
      <c r="F48" s="34">
        <f>(E48/E47)</f>
        <v>0.38461538461538464</v>
      </c>
      <c r="G48" s="1"/>
      <c r="H48" s="1"/>
      <c r="I48" s="1"/>
      <c r="J48" s="1"/>
    </row>
    <row r="49" spans="2:13" x14ac:dyDescent="0.35">
      <c r="D49" s="35" t="s">
        <v>29</v>
      </c>
      <c r="E49" s="33">
        <f>COUNTIF(I2:I40, I9)</f>
        <v>3</v>
      </c>
      <c r="F49" s="34">
        <f>(E49/E47)</f>
        <v>7.6923076923076927E-2</v>
      </c>
      <c r="G49" s="1"/>
      <c r="H49" s="1"/>
      <c r="I49" s="1"/>
      <c r="J49" s="1"/>
    </row>
    <row r="50" spans="2:13" x14ac:dyDescent="0.35">
      <c r="D50" s="35" t="s">
        <v>85</v>
      </c>
      <c r="E50" s="33">
        <f>COUNTIF(I2:I40, I24)</f>
        <v>2</v>
      </c>
      <c r="F50" s="34">
        <f>(E50/E47)</f>
        <v>5.128205128205128E-2</v>
      </c>
      <c r="G50" s="1"/>
      <c r="H50" s="1"/>
      <c r="I50" s="1"/>
      <c r="J50" s="1"/>
    </row>
    <row r="51" spans="2:13" x14ac:dyDescent="0.35">
      <c r="D51" s="36" t="s">
        <v>77</v>
      </c>
      <c r="E51" s="37">
        <f xml:space="preserve"> COUNTIF(I2:I40, I2)</f>
        <v>11</v>
      </c>
      <c r="F51" s="38">
        <f>(E51/E47)</f>
        <v>0.28205128205128205</v>
      </c>
      <c r="G51" s="1"/>
      <c r="H51" s="1"/>
      <c r="I51" s="1"/>
      <c r="J51" s="1"/>
    </row>
    <row r="52" spans="2:13" x14ac:dyDescent="0.35">
      <c r="D52" s="36" t="s">
        <v>68</v>
      </c>
      <c r="E52" s="37">
        <v>6</v>
      </c>
      <c r="F52" s="38">
        <f>(E52/E47)</f>
        <v>0.15384615384615385</v>
      </c>
      <c r="G52" s="1"/>
      <c r="H52" s="1"/>
      <c r="I52" s="1"/>
      <c r="J52" s="1"/>
    </row>
    <row r="53" spans="2:13" x14ac:dyDescent="0.35">
      <c r="D53" s="36" t="s">
        <v>53</v>
      </c>
      <c r="E53" s="37">
        <f>COUNTIF(I2:I39, I25)</f>
        <v>2</v>
      </c>
      <c r="F53" s="38">
        <f>(E53/E47)</f>
        <v>5.128205128205128E-2</v>
      </c>
      <c r="G53" s="1"/>
      <c r="H53" s="1"/>
      <c r="I53" s="1"/>
      <c r="J53" s="1"/>
    </row>
    <row r="54" spans="2:13" x14ac:dyDescent="0.35">
      <c r="D54" s="39" t="s">
        <v>105</v>
      </c>
      <c r="E54" s="40">
        <f>SUM(E48:E53)</f>
        <v>39</v>
      </c>
      <c r="F54" s="41">
        <f>SUM(F48:F53)</f>
        <v>1</v>
      </c>
      <c r="G54" s="1"/>
      <c r="H54" s="1"/>
      <c r="I54" s="1"/>
      <c r="J54" s="1"/>
    </row>
    <row r="55" spans="2:13" x14ac:dyDescent="0.35">
      <c r="D55" s="39" t="s">
        <v>106</v>
      </c>
      <c r="E55" s="40">
        <v>20</v>
      </c>
      <c r="F55" s="41">
        <f>(E55/E47)</f>
        <v>0.51282051282051277</v>
      </c>
      <c r="G55" s="1"/>
      <c r="H55" s="1"/>
      <c r="I55" s="1"/>
      <c r="J55" s="1"/>
    </row>
    <row r="56" spans="2:13" x14ac:dyDescent="0.35">
      <c r="D56" s="39" t="s">
        <v>107</v>
      </c>
      <c r="E56" s="40">
        <v>19</v>
      </c>
      <c r="F56" s="41">
        <f>(E56/E47)</f>
        <v>0.48717948717948717</v>
      </c>
      <c r="G56" s="1"/>
      <c r="H56" s="1"/>
      <c r="I56" s="1"/>
      <c r="J56" s="1"/>
    </row>
    <row r="57" spans="2:13" x14ac:dyDescent="0.35">
      <c r="D57" s="13"/>
    </row>
    <row r="58" spans="2:13" x14ac:dyDescent="0.35">
      <c r="D58" s="13"/>
    </row>
    <row r="59" spans="2:13" x14ac:dyDescent="0.35">
      <c r="D59" s="13"/>
      <c r="G59" s="1"/>
      <c r="H59" s="1"/>
      <c r="I59" s="29"/>
    </row>
    <row r="60" spans="2:13" x14ac:dyDescent="0.35">
      <c r="D60" s="13"/>
      <c r="G60" s="1"/>
      <c r="H60" s="1"/>
      <c r="I60" s="29"/>
    </row>
    <row r="61" spans="2:13" x14ac:dyDescent="0.35">
      <c r="G61" s="1"/>
      <c r="H61" s="1"/>
      <c r="I61" s="1"/>
    </row>
    <row r="62" spans="2:13" ht="147.65" customHeight="1" x14ac:dyDescent="0.35">
      <c r="B62" s="49" t="s">
        <v>91</v>
      </c>
      <c r="C62" s="49"/>
      <c r="D62" s="49"/>
      <c r="E62" s="49"/>
      <c r="F62" s="49"/>
      <c r="G62" s="49"/>
      <c r="H62" s="49"/>
      <c r="I62" s="49"/>
      <c r="J62" s="49"/>
      <c r="K62" s="49"/>
      <c r="L62" s="49"/>
      <c r="M62" s="49"/>
    </row>
    <row r="63" spans="2:13" x14ac:dyDescent="0.35">
      <c r="B63" s="27"/>
      <c r="C63" s="27"/>
      <c r="J63" s="28"/>
    </row>
    <row r="64" spans="2:13" ht="208" customHeight="1" x14ac:dyDescent="0.35">
      <c r="B64" s="49" t="s">
        <v>90</v>
      </c>
      <c r="C64" s="49"/>
      <c r="D64" s="49"/>
      <c r="E64" s="49"/>
      <c r="F64" s="49"/>
      <c r="G64" s="49"/>
      <c r="H64" s="49"/>
      <c r="I64" s="49"/>
      <c r="J64" s="49"/>
      <c r="K64" s="49"/>
      <c r="L64" s="49"/>
      <c r="M64" s="49"/>
    </row>
    <row r="65" spans="2:13" x14ac:dyDescent="0.35">
      <c r="J65" s="28"/>
    </row>
    <row r="66" spans="2:13" ht="122.5" customHeight="1" x14ac:dyDescent="0.35">
      <c r="B66" s="49" t="s">
        <v>89</v>
      </c>
      <c r="C66" s="49"/>
      <c r="D66" s="49"/>
      <c r="E66" s="49"/>
      <c r="F66" s="49"/>
      <c r="G66" s="49"/>
      <c r="H66" s="49"/>
      <c r="I66" s="49"/>
      <c r="J66" s="49"/>
      <c r="K66" s="49"/>
      <c r="L66" s="49"/>
      <c r="M66" s="49"/>
    </row>
  </sheetData>
  <autoFilter ref="A1:M39" xr:uid="{00000000-0001-0000-0000-000000000000}"/>
  <sortState xmlns:xlrd2="http://schemas.microsoft.com/office/spreadsheetml/2017/richdata2" ref="B4:I39">
    <sortCondition ref="D4:D39"/>
  </sortState>
  <mergeCells count="3">
    <mergeCell ref="B62:M62"/>
    <mergeCell ref="B64:M64"/>
    <mergeCell ref="B66:M66"/>
  </mergeCells>
  <phoneticPr fontId="0" type="noConversion"/>
  <printOptions horizontalCentered="1"/>
  <pageMargins left="0.25" right="0.25" top="0.75" bottom="0.5" header="0.25" footer="0.25"/>
  <pageSetup paperSize="3" scale="77" orientation="portrait" r:id="rId1"/>
  <headerFooter>
    <oddHeader>&amp;C&amp;"-,Bold"&amp;14FLEET INVENTORY FOR Department of Energy and Environment (KG0)&amp;RVehicle List
FY 2025</oddHeader>
    <oddFooter>&amp;CPage &amp;P&amp;R&amp;D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Fleet Liaisons FY25</vt:lpstr>
      <vt:lpstr>'Fleet Liaisons FY25'!Print_Area</vt:lpstr>
      <vt:lpstr>'Fleet Liaisons FY25'!Print_Titles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2017-03-06T00:48:48Z</dcterms:created>
  <dcterms:modified xsi:type="dcterms:W3CDTF">2025-07-17T14:46:55Z</dcterms:modified>
  <cp:category/>
  <cp:contentStatus/>
</cp:coreProperties>
</file>